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4\"/>
    </mc:Choice>
  </mc:AlternateContent>
  <xr:revisionPtr revIDLastSave="0" documentId="13_ncr:1_{D5D7C74F-BDBB-43B0-A7EE-23D1496BB93E}" xr6:coauthVersionLast="47" xr6:coauthVersionMax="47" xr10:uidLastSave="{00000000-0000-0000-0000-000000000000}"/>
  <bookViews>
    <workbookView xWindow="3510" yWindow="1425" windowWidth="23130" windowHeight="14775" firstSheet="1" activeTab="1" xr2:uid="{00000000-000D-0000-FFFF-FFFF00000000}"/>
  </bookViews>
  <sheets>
    <sheet name="Female" sheetId="8" r:id="rId1"/>
    <sheet name="Male" sheetId="4" r:id="rId2"/>
    <sheet name="Key to Comments" sheetId="7" r:id="rId3"/>
  </sheets>
  <externalReferences>
    <externalReference r:id="rId4"/>
  </externalReferences>
  <definedNames>
    <definedName name="_xlnm.Print_Area" localSheetId="0">Female!$A$1:$AE$51</definedName>
    <definedName name="_xlnm.Print_Area" localSheetId="2">'Key to Comments'!$A$1:$B$89</definedName>
    <definedName name="_xlnm.Print_Area" localSheetId="1">Male!$A$1:$AE$50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" i="4" l="1"/>
  <c r="AE4" i="4"/>
  <c r="AD4" i="4"/>
  <c r="AC4" i="4"/>
  <c r="AB4" i="4"/>
  <c r="AG9" i="4"/>
  <c r="AE9" i="4"/>
  <c r="AD9" i="4"/>
  <c r="AC9" i="4"/>
  <c r="AB9" i="4"/>
  <c r="AG19" i="4"/>
  <c r="AE19" i="4"/>
  <c r="AD19" i="4"/>
  <c r="AC19" i="4"/>
  <c r="AB19" i="4"/>
  <c r="AG20" i="4"/>
  <c r="AE20" i="4"/>
  <c r="AD20" i="4"/>
  <c r="AC20" i="4"/>
  <c r="AB20" i="4"/>
  <c r="AG7" i="8"/>
  <c r="AE7" i="8"/>
  <c r="AD7" i="8"/>
  <c r="AC7" i="8"/>
  <c r="AB7" i="8"/>
  <c r="AG14" i="8"/>
  <c r="AE14" i="8"/>
  <c r="AD14" i="8"/>
  <c r="AC14" i="8"/>
  <c r="AB14" i="8"/>
  <c r="AG13" i="8"/>
  <c r="AE13" i="8"/>
  <c r="AD13" i="8"/>
  <c r="AC13" i="8"/>
  <c r="AB13" i="8"/>
  <c r="AG5" i="8"/>
  <c r="AE5" i="8"/>
  <c r="AD5" i="8"/>
  <c r="AC5" i="8"/>
  <c r="AB5" i="8"/>
  <c r="AG25" i="4" l="1"/>
  <c r="AE25" i="4"/>
  <c r="AD25" i="4"/>
  <c r="AC25" i="4"/>
  <c r="AB25" i="4"/>
  <c r="AG34" i="4"/>
  <c r="AE34" i="4"/>
  <c r="AD34" i="4"/>
  <c r="AC34" i="4"/>
  <c r="AB34" i="4"/>
  <c r="AG23" i="4"/>
  <c r="AE23" i="4"/>
  <c r="AD23" i="4"/>
  <c r="AC23" i="4"/>
  <c r="AB23" i="4"/>
  <c r="AG7" i="4"/>
  <c r="AE7" i="4"/>
  <c r="AD7" i="4"/>
  <c r="AC7" i="4"/>
  <c r="AB7" i="4"/>
  <c r="AG8" i="4"/>
  <c r="AE8" i="4"/>
  <c r="AD8" i="4"/>
  <c r="AC8" i="4"/>
  <c r="AB8" i="4"/>
  <c r="AG8" i="8"/>
  <c r="AE8" i="8"/>
  <c r="AD8" i="8"/>
  <c r="AC8" i="8"/>
  <c r="AB8" i="8"/>
  <c r="AG12" i="8"/>
  <c r="AE12" i="8"/>
  <c r="AD12" i="8"/>
  <c r="AC12" i="8"/>
  <c r="AB12" i="8"/>
  <c r="AG21" i="8"/>
  <c r="AE21" i="8"/>
  <c r="AD21" i="8"/>
  <c r="AC21" i="8"/>
  <c r="AB21" i="8"/>
  <c r="AG16" i="8"/>
  <c r="AE16" i="8"/>
  <c r="AD16" i="8"/>
  <c r="AC16" i="8"/>
  <c r="AB16" i="8"/>
  <c r="AG34" i="8"/>
  <c r="AE34" i="8"/>
  <c r="AD34" i="8"/>
  <c r="AC34" i="8"/>
  <c r="AB34" i="8"/>
  <c r="AG18" i="8"/>
  <c r="AE18" i="8"/>
  <c r="AD18" i="8"/>
  <c r="AC18" i="8"/>
  <c r="AB18" i="8"/>
  <c r="AG6" i="8" l="1"/>
  <c r="AG9" i="8"/>
  <c r="AG10" i="8"/>
  <c r="AG11" i="8"/>
  <c r="AG15" i="8"/>
  <c r="AG17" i="8"/>
  <c r="AG19" i="8"/>
  <c r="AG20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5" i="8"/>
  <c r="AG36" i="8"/>
  <c r="AG37" i="8"/>
  <c r="AG38" i="8"/>
  <c r="AG39" i="8"/>
  <c r="AG40" i="8"/>
  <c r="AG41" i="8"/>
  <c r="AG42" i="8"/>
  <c r="AG43" i="8"/>
  <c r="AG44" i="8"/>
  <c r="AG4" i="8"/>
  <c r="AG12" i="4"/>
  <c r="AG13" i="4"/>
  <c r="AG14" i="4"/>
  <c r="AG15" i="4"/>
  <c r="AG16" i="4"/>
  <c r="AG17" i="4"/>
  <c r="AG18" i="4"/>
  <c r="AG21" i="4"/>
  <c r="AG22" i="4"/>
  <c r="AG24" i="4"/>
  <c r="AG26" i="4"/>
  <c r="AG27" i="4"/>
  <c r="AG28" i="4"/>
  <c r="AG29" i="4"/>
  <c r="AG30" i="4"/>
  <c r="AG31" i="4"/>
  <c r="AG32" i="4"/>
  <c r="AG33" i="4"/>
  <c r="AG35" i="4"/>
  <c r="AG36" i="4"/>
  <c r="AG37" i="4"/>
  <c r="AG38" i="4"/>
  <c r="AG39" i="4"/>
  <c r="AG40" i="4"/>
  <c r="AG41" i="4"/>
  <c r="AG42" i="4"/>
  <c r="AG43" i="4"/>
  <c r="AG5" i="4"/>
  <c r="AG6" i="4"/>
  <c r="AG10" i="4"/>
  <c r="AG11" i="4"/>
  <c r="AE37" i="4" l="1"/>
  <c r="AD37" i="4"/>
  <c r="AC37" i="4"/>
  <c r="AB37" i="4"/>
  <c r="AE25" i="8" l="1"/>
  <c r="AD25" i="8"/>
  <c r="AC25" i="8"/>
  <c r="AB25" i="8"/>
  <c r="AB29" i="8"/>
  <c r="AC29" i="8"/>
  <c r="AD29" i="8"/>
  <c r="AE29" i="8"/>
  <c r="AE24" i="4"/>
  <c r="AD24" i="4"/>
  <c r="AC24" i="4"/>
  <c r="AB24" i="4"/>
  <c r="AE44" i="8" l="1"/>
  <c r="AD44" i="8"/>
  <c r="AC44" i="8"/>
  <c r="AB44" i="8"/>
  <c r="AE43" i="8"/>
  <c r="AD43" i="8"/>
  <c r="AC43" i="8"/>
  <c r="AB43" i="8"/>
  <c r="AE42" i="8"/>
  <c r="AD42" i="8"/>
  <c r="AC42" i="8"/>
  <c r="AB42" i="8"/>
  <c r="AE41" i="8"/>
  <c r="AD41" i="8"/>
  <c r="AC41" i="8"/>
  <c r="AB41" i="8"/>
  <c r="AE40" i="8"/>
  <c r="AD40" i="8"/>
  <c r="AC40" i="8"/>
  <c r="AB40" i="8"/>
  <c r="AE39" i="8"/>
  <c r="AD39" i="8"/>
  <c r="AC39" i="8"/>
  <c r="AB39" i="8"/>
  <c r="AE43" i="4"/>
  <c r="AD43" i="4"/>
  <c r="AC43" i="4"/>
  <c r="AB43" i="4"/>
  <c r="AE42" i="4"/>
  <c r="AD42" i="4"/>
  <c r="AC42" i="4"/>
  <c r="AB42" i="4"/>
  <c r="AE41" i="4"/>
  <c r="AD41" i="4"/>
  <c r="AC41" i="4"/>
  <c r="AB41" i="4"/>
  <c r="AE40" i="4"/>
  <c r="AD40" i="4"/>
  <c r="AC40" i="4"/>
  <c r="AB40" i="4"/>
  <c r="AE39" i="4"/>
  <c r="AD39" i="4"/>
  <c r="AC39" i="4"/>
  <c r="AB39" i="4"/>
  <c r="AE6" i="8"/>
  <c r="AD6" i="8"/>
  <c r="AC6" i="8"/>
  <c r="AB6" i="8"/>
  <c r="AE11" i="8"/>
  <c r="AD11" i="8"/>
  <c r="AC11" i="8"/>
  <c r="AB11" i="8"/>
  <c r="AE15" i="8"/>
  <c r="AD15" i="8"/>
  <c r="AC15" i="8"/>
  <c r="AB15" i="8"/>
  <c r="AE19" i="8"/>
  <c r="AD19" i="8"/>
  <c r="AC19" i="8"/>
  <c r="AB19" i="8"/>
  <c r="AE23" i="8"/>
  <c r="AD23" i="8"/>
  <c r="AC23" i="8"/>
  <c r="AB23" i="8"/>
  <c r="AE27" i="8"/>
  <c r="AD27" i="8"/>
  <c r="AC27" i="8"/>
  <c r="AB27" i="8"/>
  <c r="AE30" i="8"/>
  <c r="AD30" i="8"/>
  <c r="AC30" i="8"/>
  <c r="AB30" i="8"/>
  <c r="AE10" i="8"/>
  <c r="AD10" i="8"/>
  <c r="AC10" i="8"/>
  <c r="AB10" i="8"/>
  <c r="AE22" i="8"/>
  <c r="AD22" i="8"/>
  <c r="AC22" i="8"/>
  <c r="AB22" i="8"/>
  <c r="AE26" i="8"/>
  <c r="AD26" i="8"/>
  <c r="AC26" i="8"/>
  <c r="AB26" i="8"/>
  <c r="AE32" i="8"/>
  <c r="AD32" i="8"/>
  <c r="AC32" i="8"/>
  <c r="AB32" i="8"/>
  <c r="AE4" i="8"/>
  <c r="AD4" i="8"/>
  <c r="AC4" i="8"/>
  <c r="AB4" i="8"/>
  <c r="AE9" i="8"/>
  <c r="AD9" i="8"/>
  <c r="AC9" i="8"/>
  <c r="AB9" i="8"/>
  <c r="AE17" i="8"/>
  <c r="AD17" i="8"/>
  <c r="AC17" i="8"/>
  <c r="AB17" i="8"/>
  <c r="AE20" i="8"/>
  <c r="AD20" i="8"/>
  <c r="AC20" i="8"/>
  <c r="AB20" i="8"/>
  <c r="AE24" i="8"/>
  <c r="AD24" i="8"/>
  <c r="AC24" i="8"/>
  <c r="AB24" i="8"/>
  <c r="AE28" i="8"/>
  <c r="AD28" i="8"/>
  <c r="AC28" i="8"/>
  <c r="AB28" i="8"/>
  <c r="AE31" i="8"/>
  <c r="AD31" i="8"/>
  <c r="AC31" i="8"/>
  <c r="AB31" i="8"/>
  <c r="AE33" i="8" l="1"/>
  <c r="AD33" i="8"/>
  <c r="AC33" i="8"/>
  <c r="AB33" i="8"/>
  <c r="AE10" i="4"/>
  <c r="AD10" i="4"/>
  <c r="AC10" i="4"/>
  <c r="AB10" i="4"/>
  <c r="AE6" i="4"/>
  <c r="AD6" i="4"/>
  <c r="AC6" i="4"/>
  <c r="AB6" i="4"/>
  <c r="AE26" i="4" l="1"/>
  <c r="AD26" i="4"/>
  <c r="AC26" i="4"/>
  <c r="AB26" i="4"/>
  <c r="AE12" i="4"/>
  <c r="AD12" i="4"/>
  <c r="AC12" i="4"/>
  <c r="AB12" i="4"/>
  <c r="AE5" i="4"/>
  <c r="AD5" i="4"/>
  <c r="AC5" i="4"/>
  <c r="AB5" i="4"/>
  <c r="AE16" i="4" l="1"/>
  <c r="AD16" i="4"/>
  <c r="AC16" i="4"/>
  <c r="AB16" i="4"/>
  <c r="AE21" i="4" l="1"/>
  <c r="AD21" i="4"/>
  <c r="AC21" i="4"/>
  <c r="AB21" i="4"/>
  <c r="AE18" i="4"/>
  <c r="AD18" i="4"/>
  <c r="AC18" i="4"/>
  <c r="AB18" i="4"/>
  <c r="AE22" i="4"/>
  <c r="AD22" i="4"/>
  <c r="AC22" i="4"/>
  <c r="AB22" i="4"/>
  <c r="AE29" i="4" l="1"/>
  <c r="AD29" i="4"/>
  <c r="AC29" i="4"/>
  <c r="AB29" i="4"/>
  <c r="AE17" i="4"/>
  <c r="AD17" i="4"/>
  <c r="AC17" i="4"/>
  <c r="AB17" i="4"/>
  <c r="AE11" i="4" l="1"/>
  <c r="AD11" i="4"/>
  <c r="AC11" i="4"/>
  <c r="AB11" i="4"/>
  <c r="AE13" i="4"/>
  <c r="AD13" i="4"/>
  <c r="AC13" i="4"/>
  <c r="AB13" i="4"/>
  <c r="AE14" i="4"/>
  <c r="AD14" i="4"/>
  <c r="AC14" i="4"/>
  <c r="AB14" i="4"/>
  <c r="AE15" i="4" l="1"/>
  <c r="AD15" i="4"/>
  <c r="AC15" i="4"/>
  <c r="AB15" i="4"/>
  <c r="AE38" i="8" l="1"/>
  <c r="AD38" i="8"/>
  <c r="AC38" i="8"/>
  <c r="AB38" i="8"/>
  <c r="AE27" i="4"/>
  <c r="AD27" i="4"/>
  <c r="AC27" i="4"/>
  <c r="AB27" i="4"/>
  <c r="AE30" i="4"/>
  <c r="AD30" i="4"/>
  <c r="AC30" i="4"/>
  <c r="AB30" i="4"/>
  <c r="AE28" i="4"/>
  <c r="AD28" i="4"/>
  <c r="AC28" i="4"/>
  <c r="AB28" i="4"/>
  <c r="AE32" i="4"/>
  <c r="AD32" i="4"/>
  <c r="AC32" i="4"/>
  <c r="AB32" i="4"/>
  <c r="AE31" i="4"/>
  <c r="AD31" i="4"/>
  <c r="AC31" i="4"/>
  <c r="AB31" i="4"/>
  <c r="AE33" i="4"/>
  <c r="AD33" i="4"/>
  <c r="AC33" i="4"/>
  <c r="AB33" i="4"/>
  <c r="AE35" i="4"/>
  <c r="AD35" i="4"/>
  <c r="AC35" i="4"/>
  <c r="AB35" i="4"/>
  <c r="AE36" i="4"/>
  <c r="AD36" i="4"/>
  <c r="AC36" i="4"/>
  <c r="AB36" i="4"/>
  <c r="AB35" i="8"/>
  <c r="AC35" i="8"/>
  <c r="AD35" i="8"/>
  <c r="AE35" i="8"/>
  <c r="AB36" i="8"/>
  <c r="AC36" i="8"/>
  <c r="AD36" i="8"/>
  <c r="AE36" i="8"/>
  <c r="AD37" i="8" l="1"/>
  <c r="AE38" i="4"/>
  <c r="AD38" i="4"/>
  <c r="AB37" i="8" l="1"/>
  <c r="AC37" i="8"/>
  <c r="AE37" i="8"/>
  <c r="AB38" i="4"/>
  <c r="AC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E7" authorId="0" shapeId="0" xr:uid="{6DB0477A-197A-4094-B28C-DA882B8898E6}">
      <text>
        <r>
          <rPr>
            <sz val="8"/>
            <color indexed="81"/>
            <rFont val="Tahoma"/>
            <family val="2"/>
          </rPr>
          <t>17/11/24 0:33.65 ClubChamps</t>
        </r>
      </text>
    </comment>
    <comment ref="L7" authorId="0" shapeId="0" xr:uid="{EFEFF662-F4AB-4532-B212-BA746605E95A}">
      <text>
        <r>
          <rPr>
            <sz val="8"/>
            <color indexed="81"/>
            <rFont val="Tahoma"/>
            <family val="2"/>
          </rPr>
          <t>16/11/24 0:35.80 ClubChamps</t>
        </r>
      </text>
    </comment>
    <comment ref="E8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8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</t>
        </r>
      </text>
    </comment>
    <comment ref="L8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E9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L9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9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</t>
        </r>
      </text>
    </comment>
    <comment ref="E10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E11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1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</t>
        </r>
      </text>
    </comment>
    <comment ref="G11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</t>
        </r>
      </text>
    </comment>
    <comment ref="H11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1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1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P11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1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</t>
        </r>
      </text>
    </comment>
    <comment ref="T11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E12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L12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2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</t>
        </r>
      </text>
    </comment>
    <comment ref="E13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4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E15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5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</t>
        </r>
      </text>
    </comment>
    <comment ref="G15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</t>
        </r>
      </text>
    </comment>
    <comment ref="H15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5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5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5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</t>
        </r>
      </text>
    </comment>
    <comment ref="N15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</t>
        </r>
      </text>
    </comment>
    <comment ref="O15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5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5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</t>
        </r>
      </text>
    </comment>
    <comment ref="T15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5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</t>
        </r>
      </text>
    </comment>
    <comment ref="X15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</t>
        </r>
      </text>
    </comment>
    <comment ref="F16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</t>
        </r>
      </text>
    </comment>
    <comment ref="G16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N16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7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7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7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7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7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7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7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7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</t>
        </r>
      </text>
    </comment>
    <comment ref="P17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7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7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</t>
        </r>
      </text>
    </comment>
    <comment ref="T17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7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</t>
        </r>
      </text>
    </comment>
    <comment ref="X17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8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</t>
        </r>
      </text>
    </comment>
    <comment ref="G18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8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</t>
        </r>
      </text>
    </comment>
    <comment ref="N18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8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</t>
        </r>
      </text>
    </comment>
    <comment ref="X18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8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</t>
        </r>
      </text>
    </comment>
    <comment ref="E19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19" authorId="0" shapeId="0" xr:uid="{BEE76230-5666-488E-A4F2-8C06C31470A6}">
      <text>
        <r>
          <rPr>
            <sz val="9"/>
            <color indexed="81"/>
            <rFont val="Tahoma"/>
            <family val="2"/>
          </rPr>
          <t>06/07/24 0:41.82 JFLThetford</t>
        </r>
      </text>
    </comment>
    <comment ref="G19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</t>
        </r>
      </text>
    </comment>
    <comment ref="H19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</t>
        </r>
      </text>
    </comment>
    <comment ref="I19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</t>
        </r>
      </text>
    </comment>
    <comment ref="J19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</t>
        </r>
      </text>
    </comment>
    <comment ref="K19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19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</t>
        </r>
      </text>
    </comment>
    <comment ref="O19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</t>
        </r>
      </text>
    </comment>
    <comment ref="Q19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</t>
        </r>
      </text>
    </comment>
    <comment ref="R19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</t>
        </r>
      </text>
    </comment>
    <comment ref="S19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19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</t>
        </r>
      </text>
    </comment>
    <comment ref="V19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19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</t>
        </r>
      </text>
    </comment>
    <comment ref="Y19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</t>
        </r>
      </text>
    </comment>
    <comment ref="Z19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</t>
        </r>
      </text>
    </comment>
    <comment ref="E20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0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</t>
        </r>
      </text>
    </comment>
    <comment ref="H20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0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0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0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</t>
        </r>
      </text>
    </comment>
    <comment ref="P20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0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</t>
        </r>
      </text>
    </comment>
    <comment ref="R20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F21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</t>
        </r>
      </text>
    </comment>
    <comment ref="G21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1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</t>
        </r>
      </text>
    </comment>
    <comment ref="N21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1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</t>
        </r>
      </text>
    </comment>
    <comment ref="F22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</t>
        </r>
      </text>
    </comment>
    <comment ref="G22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2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2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2" authorId="0" shapeId="0" xr:uid="{CC9A91C0-C109-445F-A180-06C840AAB904}">
      <text>
        <r>
          <rPr>
            <sz val="9"/>
            <color indexed="81"/>
            <rFont val="Tahoma"/>
            <family val="2"/>
          </rPr>
          <t>06/10/24 13:36.51 ClubChampsLD (ST)
13/10/24 12:40.26 ClubChamps</t>
        </r>
      </text>
    </comment>
    <comment ref="K22" authorId="0" shapeId="0" xr:uid="{AB975FAD-747E-4A5D-8D67-814BB1A51B3D}">
      <text>
        <r>
          <rPr>
            <sz val="9"/>
            <color indexed="81"/>
            <rFont val="Tahoma"/>
            <family val="2"/>
          </rPr>
          <t>06/10/24 25:34.50 ClubChamps</t>
        </r>
      </text>
    </comment>
    <comment ref="M22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</t>
        </r>
      </text>
    </comment>
    <comment ref="N22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</t>
        </r>
      </text>
    </comment>
    <comment ref="O22" authorId="0" shapeId="0" xr:uid="{D9B19BC1-42CB-47EA-AEEB-E31A9CC0AFF8}">
      <text>
        <r>
          <rPr>
            <sz val="9"/>
            <color indexed="81"/>
            <rFont val="Tahoma"/>
            <family val="2"/>
          </rPr>
          <t>20/09/24 3:16.11 ClubChamps</t>
        </r>
      </text>
    </comment>
    <comment ref="Q22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</t>
        </r>
      </text>
    </comment>
    <comment ref="R22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</t>
        </r>
      </text>
    </comment>
    <comment ref="S22" authorId="0" shapeId="0" xr:uid="{86883F16-8049-4CD5-B336-15E45F8FC77F}">
      <text>
        <r>
          <rPr>
            <sz val="9"/>
            <color indexed="81"/>
            <rFont val="Tahoma"/>
            <family val="2"/>
          </rPr>
          <t>27/09/24 3:39.83 ClubChamps</t>
        </r>
      </text>
    </comment>
    <comment ref="U22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</t>
        </r>
      </text>
    </comment>
    <comment ref="V22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</t>
        </r>
      </text>
    </comment>
    <comment ref="X22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</t>
        </r>
      </text>
    </comment>
    <comment ref="Y22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</t>
        </r>
      </text>
    </comment>
    <comment ref="Z22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</t>
        </r>
      </text>
    </comment>
    <comment ref="E23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3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</t>
        </r>
      </text>
    </comment>
    <comment ref="G23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</t>
        </r>
      </text>
    </comment>
    <comment ref="H23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</t>
        </r>
      </text>
    </comment>
    <comment ref="I23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</t>
        </r>
      </text>
    </comment>
    <comment ref="J23" authorId="0" shapeId="0" xr:uid="{ECEF5AFA-42D7-45DE-AD11-63527BBDE517}">
      <text>
        <r>
          <rPr>
            <sz val="9"/>
            <color indexed="81"/>
            <rFont val="Tahoma"/>
            <family val="2"/>
          </rPr>
          <t>06/10/24 13:54.71 ClubChampsLD (ST)
23/11/24 12:40.60 WestSuffLDQ</t>
        </r>
      </text>
    </comment>
    <comment ref="K23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</t>
        </r>
      </text>
    </comment>
    <comment ref="L23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3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</t>
        </r>
      </text>
    </comment>
    <comment ref="N23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</t>
        </r>
      </text>
    </comment>
    <comment ref="P23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3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</t>
        </r>
      </text>
    </comment>
    <comment ref="R23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3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</t>
        </r>
      </text>
    </comment>
    <comment ref="T23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3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3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3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</t>
        </r>
      </text>
    </comment>
    <comment ref="Y23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3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H24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4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F25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</t>
        </r>
      </text>
    </comment>
    <comment ref="G25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5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5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</t>
        </r>
      </text>
    </comment>
    <comment ref="N25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5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</t>
        </r>
      </text>
    </comment>
    <comment ref="X25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</t>
        </r>
      </text>
    </comment>
    <comment ref="F26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</t>
        </r>
      </text>
    </comment>
    <comment ref="G26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</t>
        </r>
      </text>
    </comment>
    <comment ref="H26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</t>
        </r>
      </text>
    </comment>
    <comment ref="M26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</t>
        </r>
      </text>
    </comment>
    <comment ref="N26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</t>
        </r>
      </text>
    </comment>
    <comment ref="O26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6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</t>
        </r>
      </text>
    </comment>
    <comment ref="R26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</t>
        </r>
      </text>
    </comment>
    <comment ref="S26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6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</t>
        </r>
      </text>
    </comment>
    <comment ref="X26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</t>
        </r>
      </text>
    </comment>
    <comment ref="Y26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E27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7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7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7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7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7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7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R27" authorId="0" shapeId="0" xr:uid="{7013F273-AB6E-46DE-A950-0C71C50DD5C0}">
      <text>
        <r>
          <rPr>
            <sz val="8"/>
            <color indexed="81"/>
            <rFont val="Tahoma"/>
            <family val="2"/>
          </rPr>
          <t>09/11/24 2:04.12 ClubChamps</t>
        </r>
      </text>
    </comment>
    <comment ref="U27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E28" authorId="0" shapeId="0" xr:uid="{20856825-EEF8-40BC-BF87-9163F32AA335}">
      <text>
        <r>
          <rPr>
            <sz val="8"/>
            <color indexed="81"/>
            <rFont val="Tahoma"/>
            <family val="2"/>
          </rPr>
          <t>19/11/23 0:21.86 ClubChamps</t>
        </r>
      </text>
    </comment>
    <comment ref="F28" authorId="0" shapeId="0" xr:uid="{9E66B10B-4EB1-4D6E-A0AD-88D3136B54E9}">
      <text>
        <r>
          <rPr>
            <sz val="8"/>
            <color indexed="81"/>
            <rFont val="Tahoma"/>
            <family val="2"/>
          </rPr>
          <t>23/06/24 0:43.17 WestSuff
09/11/24 0:40.64 ClubChamps</t>
        </r>
      </text>
    </comment>
    <comment ref="G28" authorId="0" shapeId="0" xr:uid="{EA359296-837C-4797-B5C1-8B759E69CA11}">
      <text>
        <r>
          <rPr>
            <sz val="8"/>
            <color indexed="81"/>
            <rFont val="Tahoma"/>
            <family val="2"/>
          </rPr>
          <t>18/11/23 1:48.11 ClubChamps</t>
        </r>
      </text>
    </comment>
    <comment ref="H28" authorId="0" shapeId="0" xr:uid="{12F38C9F-4675-4D5D-8A41-1BCCBA3DEC25}">
      <text>
        <r>
          <rPr>
            <sz val="8"/>
            <color indexed="81"/>
            <rFont val="Tahoma"/>
            <family val="2"/>
          </rPr>
          <t>20/10/23 4:49.00 TimeTrial</t>
        </r>
      </text>
    </comment>
    <comment ref="I28" authorId="0" shapeId="0" xr:uid="{57BED8D7-C39D-48B8-AA58-40F66600DE7E}">
      <text>
        <r>
          <rPr>
            <sz val="8"/>
            <color indexed="81"/>
            <rFont val="Tahoma"/>
            <family val="2"/>
          </rPr>
          <t>20/10/23 9:57.71 TimeTrial</t>
        </r>
      </text>
    </comment>
    <comment ref="M28" authorId="0" shapeId="0" xr:uid="{64ED76C5-C46C-4436-AED7-C85E2989C5B1}">
      <text>
        <r>
          <rPr>
            <sz val="8"/>
            <color indexed="81"/>
            <rFont val="Tahoma"/>
            <family val="2"/>
          </rPr>
          <t>18/11/23 0:57.11 ClubChamps</t>
        </r>
      </text>
    </comment>
    <comment ref="R28" authorId="0" shapeId="0" xr:uid="{EDB6BB66-EF47-47F6-90BC-E1CD6EC84BBE}">
      <text>
        <r>
          <rPr>
            <sz val="8"/>
            <color indexed="81"/>
            <rFont val="Tahoma"/>
            <family val="2"/>
          </rPr>
          <t>23/06/24 2:09.08 WestSuff
09/11/24 1:58.47 ClubChamps</t>
        </r>
      </text>
    </comment>
    <comment ref="U28" authorId="0" shapeId="0" xr:uid="{B7DF7041-E53C-414E-83FC-7CDE26FF2A77}">
      <text>
        <r>
          <rPr>
            <sz val="8"/>
            <color indexed="81"/>
            <rFont val="Tahoma"/>
            <family val="2"/>
          </rPr>
          <t>09/11/24 0:49.39 ClubChamps</t>
        </r>
      </text>
    </comment>
    <comment ref="V28" authorId="0" shapeId="0" xr:uid="{868CAFF5-6E71-4213-AE80-579932E2F18B}">
      <text>
        <r>
          <rPr>
            <sz val="8"/>
            <color indexed="81"/>
            <rFont val="Tahoma"/>
            <family val="2"/>
          </rPr>
          <t>18/11/23 2:28.57 ClubChamps</t>
        </r>
      </text>
    </comment>
    <comment ref="X28" authorId="0" shapeId="0" xr:uid="{395FFE13-0971-4B9E-940C-0BB36809B151}">
      <text>
        <r>
          <rPr>
            <sz val="8"/>
            <color indexed="81"/>
            <rFont val="Tahoma"/>
            <family val="2"/>
          </rPr>
          <t>19/11/23 2:03.63 ClubChamps</t>
        </r>
      </text>
    </comment>
    <comment ref="F29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29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</t>
        </r>
      </text>
    </comment>
    <comment ref="H29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9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29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</t>
        </r>
      </text>
    </comment>
    <comment ref="N29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E30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0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</t>
        </r>
      </text>
    </comment>
    <comment ref="G30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</t>
        </r>
      </text>
    </comment>
    <comment ref="H30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</t>
        </r>
      </text>
    </comment>
    <comment ref="I30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0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0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0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0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</t>
        </r>
      </text>
    </comment>
    <comment ref="R30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</t>
        </r>
      </text>
    </comment>
    <comment ref="T30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0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</t>
        </r>
      </text>
    </comment>
    <comment ref="X30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1" authorId="0" shapeId="0" xr:uid="{5447DCBE-852D-4E57-A5D3-02CD527C648C}">
      <text>
        <r>
          <rPr>
            <sz val="8"/>
            <color indexed="81"/>
            <rFont val="Tahoma"/>
            <family val="2"/>
          </rPr>
          <t>20/11/22 0:26.78 ClubChamps</t>
        </r>
      </text>
    </comment>
    <comment ref="F31" authorId="0" shapeId="0" xr:uid="{8A8DD8C0-5719-451A-814C-F83E9F992125}">
      <text>
        <r>
          <rPr>
            <sz val="8"/>
            <color indexed="81"/>
            <rFont val="Tahoma"/>
            <family val="2"/>
          </rPr>
          <t>08/07/22 1:06.50 ColourGala
09/07/22 1:02.95 JFLHunting
12/11/22 1:01.58 ClubChamps
19/05/23 0:52.28 ColourGala
16/09/23 0:49.22 JFLMildnhll
11/11/23 0:46.22 ClubChamps
09/03/24 0:44.10 JFLMildnhll
07/09/24 0:40.74 SFLNewmrkt</t>
        </r>
      </text>
    </comment>
    <comment ref="G31" authorId="0" shapeId="0" xr:uid="{80A182E6-9548-44D4-9F8B-56154F4746FC}">
      <text>
        <r>
          <rPr>
            <sz val="8"/>
            <color indexed="81"/>
            <rFont val="Tahoma"/>
            <family val="2"/>
          </rPr>
          <t>19/11/22 2:19.08 ClubChamps
13/10/23 2:03.91 ClubChampsLD (ST)
18/11/23 1:47.91 ClubChamps
04/10/24 1:40.12 ClubChampsLD (ST)
16/11/24 1:38.66 ClubChamps</t>
        </r>
      </text>
    </comment>
    <comment ref="H31" authorId="0" shapeId="0" xr:uid="{18096EAA-9EB4-48BB-9904-30C63457AC73}">
      <text>
        <r>
          <rPr>
            <sz val="8"/>
            <color indexed="81"/>
            <rFont val="Tahoma"/>
            <family val="2"/>
          </rPr>
          <t>13/10/23 4:11.39 ClubChamps
04/10/24 3:28.66 ClubChamps</t>
        </r>
      </text>
    </comment>
    <comment ref="I31" authorId="0" shapeId="0" xr:uid="{9C23F9B1-0939-4EAF-BAC8-323F1DED8920}">
      <text>
        <r>
          <rPr>
            <sz val="8"/>
            <color indexed="81"/>
            <rFont val="Tahoma"/>
            <family val="2"/>
          </rPr>
          <t>20/10/23 8:52.58 ClubChamps
06/10/24 7:53.73 ClubChampsLD (ST)
11/10/24 7:28.20 ClubChamps</t>
        </r>
      </text>
    </comment>
    <comment ref="J31" authorId="0" shapeId="0" xr:uid="{6B2D6275-68A4-47C6-BBD1-EC00E808A3F6}">
      <text>
        <r>
          <rPr>
            <sz val="9"/>
            <color indexed="81"/>
            <rFont val="Tahoma"/>
            <family val="2"/>
          </rPr>
          <t>06/10/24 16:11.82 ClubChampsLD (ST)
13/10/24 15:13.63 ClubChamps</t>
        </r>
      </text>
    </comment>
    <comment ref="K31" authorId="0" shapeId="0" xr:uid="{B9235C30-EE11-40D8-B510-16C9533BF60D}">
      <text>
        <r>
          <rPr>
            <sz val="9"/>
            <color indexed="81"/>
            <rFont val="Tahoma"/>
            <family val="2"/>
          </rPr>
          <t>06/10/24 30:38.24 ClubChamps</t>
        </r>
      </text>
    </comment>
    <comment ref="M31" authorId="0" shapeId="0" xr:uid="{FECFC292-4497-46BD-96CD-B2A762EF6BC1}">
      <text>
        <r>
          <rPr>
            <sz val="8"/>
            <color indexed="81"/>
            <rFont val="Tahoma"/>
            <family val="2"/>
          </rPr>
          <t>12/03/22 0:59.94 JFLMildnhll
17/09/22 0:59.76 JFLMildnhll
19/11/22 0:58.49 ClubChamps
13/05/23 0:52.10 JFLMildnhll
09/03/24 0:49.38 JFLMildnhll
18/05/24 0:47.10 JFLHunting
07/09/24 0:46.01 SFLNewmrkt</t>
        </r>
      </text>
    </comment>
    <comment ref="N31" authorId="0" shapeId="0" xr:uid="{2830F8AB-DF5C-496A-BE21-C3BE572747FE}">
      <text>
        <r>
          <rPr>
            <sz val="8"/>
            <color indexed="81"/>
            <rFont val="Tahoma"/>
            <family val="2"/>
          </rPr>
          <t>12/11/22 2:09.24 ClubChamps
11/11/23 1:51.23 ClubChamps
09/11/24 1:44.48 ClubChamps</t>
        </r>
      </text>
    </comment>
    <comment ref="O31" authorId="0" shapeId="0" xr:uid="{305D5028-FBBC-4965-AB4E-4F813A87C4FE}">
      <text>
        <r>
          <rPr>
            <sz val="9"/>
            <color indexed="81"/>
            <rFont val="Tahoma"/>
            <family val="2"/>
          </rPr>
          <t>20/09/24 3:51.04 ClubChamps</t>
        </r>
      </text>
    </comment>
    <comment ref="Q31" authorId="0" shapeId="0" xr:uid="{50D6A043-0625-4EEE-819F-C839F352AE1E}">
      <text>
        <r>
          <rPr>
            <sz val="8"/>
            <color indexed="81"/>
            <rFont val="Tahoma"/>
            <family val="2"/>
          </rPr>
          <t>19/05/23 1:19.59 ColourGala
18/11/23 1:01.46 ClubChamps
09/03/24 0:58.28 JFLMildnhll
16/11/24 0:57.99 ClubChamps</t>
        </r>
      </text>
    </comment>
    <comment ref="R31" authorId="0" shapeId="0" xr:uid="{7C4E7728-9B13-4F21-A5C9-5BF49211B53F}">
      <text>
        <r>
          <rPr>
            <sz val="8"/>
            <color indexed="81"/>
            <rFont val="Tahoma"/>
            <family val="2"/>
          </rPr>
          <t>11/11/23 2:10.60 ClubChamps
27/09/24 2:05.07 ClubChampsLD (ST)</t>
        </r>
      </text>
    </comment>
    <comment ref="S31" authorId="0" shapeId="0" xr:uid="{35BE1281-8E8D-4F51-A565-EC633B562D3D}">
      <text>
        <r>
          <rPr>
            <sz val="9"/>
            <color indexed="81"/>
            <rFont val="Tahoma"/>
            <family val="2"/>
          </rPr>
          <t>27/09/24 4:17.75 ClubChamps</t>
        </r>
      </text>
    </comment>
    <comment ref="T31" authorId="0" shapeId="0" xr:uid="{91B7CC95-AED1-4B6E-B92D-BC30521FC3A1}">
      <text>
        <r>
          <rPr>
            <sz val="8"/>
            <color indexed="81"/>
            <rFont val="Tahoma"/>
            <family val="2"/>
          </rPr>
          <t>19/05/23 0:27.95 ColourGala</t>
        </r>
      </text>
    </comment>
    <comment ref="U31" authorId="0" shapeId="0" xr:uid="{FD533FEF-2BA1-4F34-B968-A96AB22DC8C8}">
      <text>
        <r>
          <rPr>
            <sz val="8"/>
            <color indexed="81"/>
            <rFont val="Tahoma"/>
            <family val="2"/>
          </rPr>
          <t>08/06/24 0:52.07 JFLWisbech
15/06/24 0:49.44 DaveRobinson
14/09/24 0:48.87 JFLMildnhll</t>
        </r>
      </text>
    </comment>
    <comment ref="E32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2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</t>
        </r>
      </text>
    </comment>
    <comment ref="G32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</t>
        </r>
      </text>
    </comment>
    <comment ref="H32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2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2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2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2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</t>
        </r>
      </text>
    </comment>
    <comment ref="N32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2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2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</t>
        </r>
      </text>
    </comment>
    <comment ref="R32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2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2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</t>
        </r>
      </text>
    </comment>
    <comment ref="X32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E33" authorId="0" shapeId="0" xr:uid="{77A54B28-5AB1-47AA-A2CF-1BA384184536}">
      <text>
        <r>
          <rPr>
            <sz val="9"/>
            <color indexed="81"/>
            <rFont val="Tahoma"/>
            <family val="2"/>
          </rPr>
          <t>19/11/23 0:21.13 ClubChamps</t>
        </r>
      </text>
    </comment>
    <comment ref="F33" authorId="0" shapeId="0" xr:uid="{2794A512-5304-4BF9-81E6-0263928DE883}">
      <text>
        <r>
          <rPr>
            <sz val="8"/>
            <color indexed="81"/>
            <rFont val="Tahoma"/>
            <family val="2"/>
          </rPr>
          <t>15/06/24 0:39.46 DaveRobinson
09/11/24 0:39.43 ClubChamps</t>
        </r>
      </text>
    </comment>
    <comment ref="G33" authorId="0" shapeId="0" xr:uid="{0436D60D-4678-4D3F-8C02-F0C3D217FD53}">
      <text>
        <r>
          <rPr>
            <sz val="9"/>
            <color indexed="81"/>
            <rFont val="Tahoma"/>
            <family val="2"/>
          </rPr>
          <t>18/11/23 2:03.07 ClubChamps</t>
        </r>
      </text>
    </comment>
    <comment ref="M33" authorId="0" shapeId="0" xr:uid="{77F762A4-8C97-41F7-B535-3E731C02AAF4}">
      <text>
        <r>
          <rPr>
            <sz val="8"/>
            <color indexed="81"/>
            <rFont val="Tahoma"/>
            <family val="2"/>
          </rPr>
          <t>18/11/23 0:55.20 ClubChamps
22/06/24 0:52.48 WestSuff</t>
        </r>
      </text>
    </comment>
    <comment ref="N33" authorId="0" shapeId="0" xr:uid="{1A70BAE3-B6E9-465A-B4E7-258D8250FF2F}">
      <text>
        <r>
          <rPr>
            <sz val="8"/>
            <color indexed="81"/>
            <rFont val="Tahoma"/>
            <family val="2"/>
          </rPr>
          <t>09/11/24 1:44.26 ClubChamps</t>
        </r>
      </text>
    </comment>
    <comment ref="R33" authorId="0" shapeId="0" xr:uid="{1FC3A064-5675-4F7C-8EC0-6FB61414EAC1}">
      <text>
        <r>
          <rPr>
            <sz val="8"/>
            <color indexed="81"/>
            <rFont val="Tahoma"/>
            <family val="2"/>
          </rPr>
          <t>09/11/24 1:55.38 ClubChamps</t>
        </r>
      </text>
    </comment>
    <comment ref="F34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</t>
        </r>
      </text>
    </comment>
    <comment ref="G34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</t>
        </r>
      </text>
    </comment>
    <comment ref="Q34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</t>
        </r>
      </text>
    </comment>
    <comment ref="F35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5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5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5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5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5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5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</t>
        </r>
      </text>
    </comment>
    <comment ref="O35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</t>
        </r>
      </text>
    </comment>
    <comment ref="Q35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5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</t>
        </r>
      </text>
    </comment>
    <comment ref="S35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5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5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5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5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5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5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5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6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6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6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6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6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</t>
        </r>
      </text>
    </comment>
    <comment ref="J36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6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6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6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6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6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6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6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6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</t>
        </r>
      </text>
    </comment>
    <comment ref="S36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</t>
        </r>
      </text>
    </comment>
    <comment ref="T36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6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</t>
        </r>
      </text>
    </comment>
    <comment ref="V36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6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6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6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7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7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7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7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7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7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7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7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7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7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7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7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7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7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7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7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7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7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7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7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8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8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8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8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8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8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8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8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8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8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8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</t>
        </r>
      </text>
    </comment>
    <comment ref="S38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8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8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8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8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</t>
        </r>
      </text>
    </comment>
    <comment ref="Z38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F39" authorId="0" shapeId="0" xr:uid="{FDD1D6DA-55F1-44E7-8C3F-A54D72FCBA56}">
      <text>
        <r>
          <rPr>
            <sz val="8"/>
            <color indexed="81"/>
            <rFont val="Tahoma"/>
            <family val="2"/>
          </rPr>
          <t>19/10/19 0:45.57 JFLNewmrkt
07/02/20 0:43.53 ColourGala
19/05/23 0:42.01 ColourGala</t>
        </r>
      </text>
    </comment>
    <comment ref="G39" authorId="0" shapeId="0" xr:uid="{904E3C9A-FFD5-460C-B547-89FDE3838671}">
      <text>
        <r>
          <rPr>
            <sz val="8"/>
            <color indexed="81"/>
            <rFont val="Tahoma"/>
            <family val="2"/>
          </rPr>
          <t>06/10/22 1:42.33 ClubChampsLD (ST)
20/05/24 1:40.28 TimeTrial</t>
        </r>
      </text>
    </comment>
    <comment ref="H39" authorId="0" shapeId="0" xr:uid="{4E588DF1-DAB7-4D4D-A1B3-BF830C42122D}">
      <text>
        <r>
          <rPr>
            <sz val="8"/>
            <color indexed="81"/>
            <rFont val="Tahoma"/>
            <family val="2"/>
          </rPr>
          <t>06/10/22 3:30.81 ClubChamps</t>
        </r>
      </text>
    </comment>
    <comment ref="M39" authorId="0" shapeId="0" xr:uid="{2EBB3608-EB69-4ED2-A0A4-19AF33D15456}">
      <text>
        <r>
          <rPr>
            <sz val="8"/>
            <color indexed="81"/>
            <rFont val="Tahoma"/>
            <family val="2"/>
          </rPr>
          <t>19/10/19 0:51.65 JFLNewmrkt
10/09/21 0:50.78 ColourGala</t>
        </r>
      </text>
    </comment>
    <comment ref="O39" authorId="0" shapeId="0" xr:uid="{5F0D7144-33A0-4FFB-B24A-17A624FDB21A}">
      <text>
        <r>
          <rPr>
            <sz val="8"/>
            <color indexed="81"/>
            <rFont val="Tahoma"/>
            <family val="2"/>
          </rPr>
          <t>23/09/22 4:12.20 ClubChamps</t>
        </r>
      </text>
    </comment>
    <comment ref="Q39" authorId="0" shapeId="0" xr:uid="{C046108E-47E8-42F8-AC42-23558DC2CB69}">
      <text>
        <r>
          <rPr>
            <sz val="8"/>
            <color indexed="81"/>
            <rFont val="Tahoma"/>
            <family val="2"/>
          </rPr>
          <t>19/10/19 0:59.84 JFLNewmrkt
07/02/20 0:57.03 ColourGala
19/05/23 0:53.67 ColourGala</t>
        </r>
      </text>
    </comment>
    <comment ref="R39" authorId="0" shapeId="0" xr:uid="{64389CC9-6FB9-4D18-AA27-C1D091E7354B}">
      <text>
        <r>
          <rPr>
            <sz val="8"/>
            <color indexed="81"/>
            <rFont val="Tahoma"/>
            <family val="2"/>
          </rPr>
          <t>30/09/22 2:07.84 ClubChampsLD (ST)
29/09/23 2:05.34 ClubChampsLD (ST)</t>
        </r>
      </text>
    </comment>
    <comment ref="S39" authorId="0" shapeId="0" xr:uid="{7DA5BD2C-E3F0-472A-AD90-980FB6AE742A}">
      <text>
        <r>
          <rPr>
            <sz val="8"/>
            <color indexed="81"/>
            <rFont val="Tahoma"/>
            <family val="2"/>
          </rPr>
          <t>30/09/22 4:27.61 ClubChamps
29/09/23 4:26.70 ClubChamps</t>
        </r>
      </text>
    </comment>
    <comment ref="T39" authorId="0" shapeId="0" xr:uid="{19EC1D3C-908F-4050-A9B1-1D44CA6A2C42}">
      <text>
        <r>
          <rPr>
            <sz val="8"/>
            <color indexed="81"/>
            <rFont val="Tahoma"/>
            <family val="2"/>
          </rPr>
          <t>07/02/20 0:23.22 ColourGala</t>
        </r>
      </text>
    </comment>
    <comment ref="U39" authorId="0" shapeId="0" xr:uid="{73E4395D-4135-4905-8F42-06F5B92137C8}">
      <text>
        <r>
          <rPr>
            <sz val="8"/>
            <color indexed="81"/>
            <rFont val="Tahoma"/>
            <family val="2"/>
          </rPr>
          <t>19/05/23 0:52.84 ColourGala</t>
        </r>
      </text>
    </comment>
    <comment ref="E40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0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0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0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0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0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0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0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0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0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0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0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0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0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0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0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0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0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0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0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0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0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F41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1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1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1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1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1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1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1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1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1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1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1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1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2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2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2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2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2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2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2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2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2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2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2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2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2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2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2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2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2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2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3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3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</t>
        </r>
      </text>
    </comment>
    <comment ref="H43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</t>
        </r>
      </text>
    </comment>
    <comment ref="I43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3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3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3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3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</t>
        </r>
      </text>
    </comment>
    <comment ref="O43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</t>
        </r>
      </text>
    </comment>
    <comment ref="Q43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3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3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3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3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3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4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</t>
        </r>
      </text>
    </comment>
    <comment ref="G44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</t>
        </r>
      </text>
    </comment>
    <comment ref="H44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4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4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4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4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</t>
        </r>
      </text>
    </comment>
    <comment ref="N44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</t>
        </r>
      </text>
    </comment>
    <comment ref="O44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4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4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4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4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4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4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</t>
        </r>
      </text>
    </comment>
    <comment ref="Y44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Mr &amp; Mrs Molyneux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E5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5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</t>
        </r>
      </text>
    </comment>
    <comment ref="L5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5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5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E6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7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7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8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8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9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L9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T9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0" authorId="0" shapeId="0" xr:uid="{E4A318AE-3279-45AD-A76B-46F4766EA154}">
      <text>
        <r>
          <rPr>
            <sz val="8"/>
            <color indexed="81"/>
            <rFont val="Tahoma"/>
            <family val="2"/>
          </rPr>
          <t>19/11/23 0:26.62 ClubChamps
09/11/24 0:20.98 ClubChamps</t>
        </r>
      </text>
    </comment>
    <comment ref="L10" authorId="0" shapeId="0" xr:uid="{CCC2EB52-B0E2-40CD-9A9C-A6FEA8CCFFA1}">
      <text>
        <r>
          <rPr>
            <sz val="8"/>
            <color indexed="81"/>
            <rFont val="Tahoma"/>
            <family val="2"/>
          </rPr>
          <t>16/11/24 0:23.67 ClubChamps</t>
        </r>
      </text>
    </comment>
    <comment ref="T10" authorId="0" shapeId="0" xr:uid="{DB580382-6C9D-449F-9879-1BC646A9C29B}">
      <text>
        <r>
          <rPr>
            <sz val="8"/>
            <color indexed="81"/>
            <rFont val="Tahoma"/>
            <family val="2"/>
          </rPr>
          <t>16/11/24 0:31.87 ClubChamps</t>
        </r>
      </text>
    </comment>
    <comment ref="E11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1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1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1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T11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</t>
        </r>
      </text>
    </comment>
    <comment ref="E12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2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</t>
        </r>
      </text>
    </comment>
    <comment ref="L12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2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</t>
        </r>
      </text>
    </comment>
    <comment ref="E13" authorId="0" shapeId="0" xr:uid="{34564452-6120-4C8A-ADEC-153C3C555D6A}">
      <text>
        <r>
          <rPr>
            <sz val="8"/>
            <color indexed="81"/>
            <rFont val="Tahoma"/>
            <family val="2"/>
          </rPr>
          <t>20/11/22 0:37.22 ClubChamps
11/11/23 0:35.10 ClubChamps
17/11/24 0:31.57 ClubChamps</t>
        </r>
      </text>
    </comment>
    <comment ref="L13" authorId="0" shapeId="0" xr:uid="{6B8A5E36-32AA-46C6-93E5-EB3730478650}">
      <text>
        <r>
          <rPr>
            <sz val="8"/>
            <color indexed="81"/>
            <rFont val="Tahoma"/>
            <family val="2"/>
          </rPr>
          <t>18/11/23 0:33.24 ClubChamps
16/11/24 0:33.23 ClubChamps</t>
        </r>
      </text>
    </comment>
    <comment ref="T13" authorId="0" shapeId="0" xr:uid="{EC4358EA-9387-49A7-9F7C-12BB4135EE13}">
      <text>
        <r>
          <rPr>
            <sz val="9"/>
            <color indexed="81"/>
            <rFont val="Tahoma"/>
            <family val="2"/>
          </rPr>
          <t>18/11/23 0:38.98 ClubChamps</t>
        </r>
      </text>
    </comment>
    <comment ref="E14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4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</t>
        </r>
      </text>
    </comment>
    <comment ref="L14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4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</t>
        </r>
      </text>
    </comment>
    <comment ref="P14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E15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5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</t>
        </r>
      </text>
    </comment>
    <comment ref="G15" authorId="0" shapeId="0" xr:uid="{9A939D72-9700-4C2A-B75C-1951B99DB702}">
      <text>
        <r>
          <rPr>
            <sz val="9"/>
            <color indexed="81"/>
            <rFont val="Tahoma"/>
            <family val="2"/>
          </rPr>
          <t>04/10/24 1:35.80 ClubChampsLD (ST)
01/12/24 1:21.79 NewmrktOpen</t>
        </r>
      </text>
    </comment>
    <comment ref="H15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</t>
        </r>
      </text>
    </comment>
    <comment ref="I15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</t>
        </r>
      </text>
    </comment>
    <comment ref="J15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5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5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</t>
        </r>
      </text>
    </comment>
    <comment ref="O15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5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5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</t>
        </r>
      </text>
    </comment>
    <comment ref="R15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5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5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5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</t>
        </r>
      </text>
    </comment>
    <comment ref="X15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</t>
        </r>
      </text>
    </comment>
    <comment ref="Y15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</t>
        </r>
      </text>
    </comment>
    <comment ref="E16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6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7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7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</t>
        </r>
      </text>
    </comment>
    <comment ref="G17" authorId="0" shapeId="0" xr:uid="{14D7F992-6F4A-4B7C-BE42-82FE7F387612}">
      <text>
        <r>
          <rPr>
            <sz val="9"/>
            <color indexed="81"/>
            <rFont val="Tahoma"/>
            <family val="2"/>
          </rPr>
          <t>04/10/24 1:59.08 ClubChampsLD (ST)</t>
        </r>
      </text>
    </comment>
    <comment ref="H17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7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7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7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</t>
        </r>
      </text>
    </comment>
    <comment ref="P17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T17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X17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E18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18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</t>
        </r>
      </text>
    </comment>
    <comment ref="L18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18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19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0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1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1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2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2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</t>
        </r>
      </text>
    </comment>
    <comment ref="G22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</t>
        </r>
      </text>
    </comment>
    <comment ref="H22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22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2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2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</t>
        </r>
      </text>
    </comment>
    <comment ref="N22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2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</t>
        </r>
      </text>
    </comment>
    <comment ref="T22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X22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</t>
        </r>
      </text>
    </comment>
    <comment ref="F23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</t>
        </r>
      </text>
    </comment>
    <comment ref="N23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F24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</t>
        </r>
      </text>
    </comment>
    <comment ref="G24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</t>
        </r>
      </text>
    </comment>
    <comment ref="H24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4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4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</t>
        </r>
      </text>
    </comment>
    <comment ref="N24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</t>
        </r>
      </text>
    </comment>
    <comment ref="Q24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</t>
        </r>
      </text>
    </comment>
    <comment ref="Q25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</t>
        </r>
      </text>
    </comment>
    <comment ref="R25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E26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6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</t>
        </r>
      </text>
    </comment>
    <comment ref="G26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6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6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</t>
        </r>
      </text>
    </comment>
    <comment ref="Q26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</t>
        </r>
      </text>
    </comment>
    <comment ref="U26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</t>
        </r>
      </text>
    </comment>
    <comment ref="F27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</t>
        </r>
      </text>
    </comment>
    <comment ref="G27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</t>
        </r>
      </text>
    </comment>
    <comment ref="H27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27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</t>
        </r>
      </text>
    </comment>
    <comment ref="N27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</t>
        </r>
      </text>
    </comment>
    <comment ref="Q27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27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27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27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28" authorId="0" shapeId="0" xr:uid="{7CA2B0C6-363F-41A0-A01B-450FEBC95534}">
      <text>
        <r>
          <rPr>
            <sz val="9"/>
            <color indexed="81"/>
            <rFont val="Tahoma"/>
            <family val="2"/>
          </rPr>
          <t>19/11/23 0:19.13 ClubChamps</t>
        </r>
      </text>
    </comment>
    <comment ref="F28" authorId="0" shapeId="0" xr:uid="{304BF56B-88CC-49B6-A751-B5B49AC2B019}">
      <text>
        <r>
          <rPr>
            <sz val="8"/>
            <color indexed="81"/>
            <rFont val="Tahoma"/>
            <family val="2"/>
          </rPr>
          <t>08/07/22 0:50.73 ColourGala
19/05/23 0:46.10 ColourGala
10/09/23 0:45.49 Nifty50s
03/12/23 0:40.40 NewmrktOpen
09/03/24 0:40.22 NewmrktOpen
06/07/24 0:36.88 JFLThetford</t>
        </r>
      </text>
    </comment>
    <comment ref="G28" authorId="0" shapeId="0" xr:uid="{4A6DAD86-BB01-4608-996B-D3315B1AC916}">
      <text>
        <r>
          <rPr>
            <sz val="8"/>
            <color indexed="81"/>
            <rFont val="Tahoma"/>
            <family val="2"/>
          </rPr>
          <t>13/10/23 1:42.94 ClubChampsLD (ST)
18/11/23 1:42.60 ClubChamps
03/12/23 1:34.56 NewmrktOpen
10/03/24 1:27.77 NewmrktOpen</t>
        </r>
      </text>
    </comment>
    <comment ref="H28" authorId="0" shapeId="0" xr:uid="{0A844E83-D865-4FE2-8842-88449C9895A5}">
      <text>
        <r>
          <rPr>
            <sz val="8"/>
            <color indexed="81"/>
            <rFont val="Tahoma"/>
            <family val="2"/>
          </rPr>
          <t>13/10/23 3:37.07 ClubChamps
22/06/24 3:35.34 WestSuff</t>
        </r>
      </text>
    </comment>
    <comment ref="M28" authorId="0" shapeId="0" xr:uid="{DE729EA5-6615-4FEC-A102-2762E256EA50}">
      <text>
        <r>
          <rPr>
            <sz val="8"/>
            <color indexed="81"/>
            <rFont val="Tahoma"/>
            <family val="2"/>
          </rPr>
          <t>08/07/22 0:54.91 ColourGala
31/03/23 0:53.64 TimeTrial
10/09/23 0:52.10 Nifty50s
18/11/23 0:49.81 ClubChamps
10/03/24 0:47.29 NewmrktOpen
06/07/24 0:47.28 JFLThetford</t>
        </r>
      </text>
    </comment>
    <comment ref="Q28" authorId="0" shapeId="0" xr:uid="{4FA30838-CE4B-4EAE-9E04-B59412E137ED}">
      <text>
        <r>
          <rPr>
            <sz val="8"/>
            <color indexed="81"/>
            <rFont val="Tahoma"/>
            <family val="2"/>
          </rPr>
          <t>08/07/22 1:15.90 ColourGala
31/03/23 1:13.14 TimeTrial
19/05/23 1:07.60 ColourGala
18/11/23 1:01.61 ClubChamps
09/03/24 0:56.74 NewmrktOpen</t>
        </r>
      </text>
    </comment>
    <comment ref="T28" authorId="0" shapeId="0" xr:uid="{793FC769-B982-4818-AFD6-AE065942B6E3}">
      <text>
        <r>
          <rPr>
            <sz val="8"/>
            <color indexed="81"/>
            <rFont val="Tahoma"/>
            <family val="2"/>
          </rPr>
          <t>08/07/22 0:34.29 ColourGala
19/05/23 0:28.77 ColourGala</t>
        </r>
      </text>
    </comment>
    <comment ref="X28" authorId="0" shapeId="0" xr:uid="{C8401A42-CFB3-4910-BF70-E2B908D79167}">
      <text>
        <r>
          <rPr>
            <sz val="9"/>
            <color indexed="81"/>
            <rFont val="Tahoma"/>
            <family val="2"/>
          </rPr>
          <t>19/11/23 1:50.48 ClubChamps</t>
        </r>
      </text>
    </comment>
    <comment ref="E29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29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</t>
        </r>
      </text>
    </comment>
    <comment ref="G29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</t>
        </r>
      </text>
    </comment>
    <comment ref="H29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29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29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29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</t>
        </r>
      </text>
    </comment>
    <comment ref="N29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</t>
        </r>
      </text>
    </comment>
    <comment ref="O29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29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</t>
        </r>
      </text>
    </comment>
    <comment ref="R29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</t>
        </r>
      </text>
    </comment>
    <comment ref="S29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</t>
        </r>
      </text>
    </comment>
    <comment ref="T29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29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</t>
        </r>
      </text>
    </comment>
    <comment ref="V29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29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</t>
        </r>
      </text>
    </comment>
    <comment ref="Y29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29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0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0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0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0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0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0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0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0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30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</t>
        </r>
      </text>
    </comment>
    <comment ref="R30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0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0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0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</t>
        </r>
      </text>
    </comment>
    <comment ref="X30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</t>
        </r>
      </text>
    </comment>
    <comment ref="Y30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1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</t>
        </r>
      </text>
    </comment>
    <comment ref="G31" authorId="0" shapeId="0" xr:uid="{8A2E412C-E499-4878-9B13-9D41E1592A08}">
      <text>
        <r>
          <rPr>
            <sz val="9"/>
            <color indexed="81"/>
            <rFont val="Tahoma"/>
            <family val="2"/>
          </rPr>
          <t>04/10/24 1:36.19 ClubChampsLD (ST)</t>
        </r>
      </text>
    </comment>
    <comment ref="H31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1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1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</t>
        </r>
      </text>
    </comment>
    <comment ref="F32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</t>
        </r>
      </text>
    </comment>
    <comment ref="G32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2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2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</t>
        </r>
      </text>
    </comment>
    <comment ref="N32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2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2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2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2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3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3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</t>
        </r>
      </text>
    </comment>
    <comment ref="G33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</t>
        </r>
      </text>
    </comment>
    <comment ref="H33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3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3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3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3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3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</t>
        </r>
      </text>
    </comment>
    <comment ref="N33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</t>
        </r>
      </text>
    </comment>
    <comment ref="O33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3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</t>
        </r>
      </text>
    </comment>
    <comment ref="R33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3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3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3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</t>
        </r>
      </text>
    </comment>
    <comment ref="V33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</t>
        </r>
      </text>
    </comment>
    <comment ref="X33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</t>
        </r>
      </text>
    </comment>
    <comment ref="Y33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</t>
        </r>
      </text>
    </comment>
    <comment ref="F34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5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5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5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5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5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</t>
        </r>
      </text>
    </comment>
    <comment ref="J35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5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</t>
        </r>
      </text>
    </comment>
    <comment ref="L35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5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5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5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5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5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</t>
        </r>
      </text>
    </comment>
    <comment ref="V35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5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5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5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5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6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</t>
        </r>
      </text>
    </comment>
    <comment ref="G36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6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6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6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6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6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6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6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6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6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6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6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</t>
        </r>
      </text>
    </comment>
    <comment ref="V36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6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6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6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F37" authorId="0" shapeId="0" xr:uid="{2B66D05C-BD68-4B98-8EB2-12D47EF093A1}">
      <text>
        <r>
          <rPr>
            <sz val="9"/>
            <color indexed="81"/>
            <rFont val="Tahoma"/>
            <family val="2"/>
          </rPr>
          <t>04/10/24 0:42.93 ClubChampsLD (ST)</t>
        </r>
      </text>
    </comment>
    <comment ref="G37" authorId="0" shapeId="0" xr:uid="{C203C4F5-3F06-458D-9F3F-D86337955885}">
      <text>
        <r>
          <rPr>
            <sz val="9"/>
            <color indexed="81"/>
            <rFont val="Tahoma"/>
            <family val="2"/>
          </rPr>
          <t>04/10/24 1:33.17 ClubChampsLD (ST)</t>
        </r>
      </text>
    </comment>
    <comment ref="H37" authorId="0" shapeId="0" xr:uid="{6EDF3C8D-DFD6-4898-98C8-4F81B7BDD5E2}">
      <text>
        <r>
          <rPr>
            <sz val="9"/>
            <color indexed="81"/>
            <rFont val="Tahoma"/>
            <family val="2"/>
          </rPr>
          <t>04/10/24 3:23.04 ClubChamps</t>
        </r>
      </text>
    </comment>
    <comment ref="E38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8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8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8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8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8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8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8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8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8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</t>
        </r>
      </text>
    </comment>
    <comment ref="O38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8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</t>
        </r>
      </text>
    </comment>
    <comment ref="R38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</t>
        </r>
      </text>
    </comment>
    <comment ref="S38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8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8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8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8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8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8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8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39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39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</t>
        </r>
      </text>
    </comment>
    <comment ref="G39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39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39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39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39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39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39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</t>
        </r>
      </text>
    </comment>
    <comment ref="N39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</t>
        </r>
      </text>
    </comment>
    <comment ref="O39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39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39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</t>
        </r>
      </text>
    </comment>
    <comment ref="R39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39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39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39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</t>
        </r>
      </text>
    </comment>
    <comment ref="V39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39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39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</t>
        </r>
      </text>
    </comment>
    <comment ref="Y39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39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0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0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0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0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0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</t>
        </r>
      </text>
    </comment>
    <comment ref="N40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0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0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</t>
        </r>
      </text>
    </comment>
    <comment ref="R40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0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0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0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0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E41" authorId="0" shapeId="0" xr:uid="{5E9F44E4-3430-4F7C-9693-92AF4699D202}">
      <text>
        <r>
          <rPr>
            <sz val="8"/>
            <color indexed="81"/>
            <rFont val="Tahoma"/>
            <family val="2"/>
          </rPr>
          <t>31/12/11 0:14.00 Before 2012</t>
        </r>
      </text>
    </comment>
    <comment ref="F41" authorId="0" shapeId="0" xr:uid="{A46925E8-411F-49CD-8FB1-B36E44B89782}">
      <text>
        <r>
          <rPr>
            <sz val="8"/>
            <color indexed="81"/>
            <rFont val="Tahoma"/>
            <family val="2"/>
          </rPr>
          <t>31/12/11 0:31.50 Before 2012
18/11/12 0:32.16 ClubChamps
18/05/13 0:31.99 NorfMasters
17/11/13 0:32.00 ClubChamps
16/11/14 0:32.31 ClubChamps
22/11/15 0:32.24 ClubChamps
20/11/16 0:33.02 ClubChamps
19/11/17 0:34.19 ClubChamps
18/11/18 0:33.66 ClubChamps
20/05/24 0:39.02 TimeTrial (ST)
17/11/24 0:35.65 ClubChamps</t>
        </r>
      </text>
    </comment>
    <comment ref="G41" authorId="0" shapeId="0" xr:uid="{32D0E343-07D3-4624-B977-D0B32286338C}">
      <text>
        <r>
          <rPr>
            <sz val="8"/>
            <color indexed="81"/>
            <rFont val="Tahoma"/>
            <family val="2"/>
          </rPr>
          <t>31/12/11 1:07.67 Before 2012
17/02/13 1:10.60 SudMasters
05/10/13 1:11.48 ERMasters
19/09/15 1:12.58 SFLWhttlsy
20/05/24 1:21.60 TimeTrial</t>
        </r>
      </text>
    </comment>
    <comment ref="H41" authorId="1" shapeId="0" xr:uid="{21700CCE-09AD-49F5-A5E1-74765C1C123B}">
      <text>
        <r>
          <rPr>
            <sz val="8"/>
            <color indexed="81"/>
            <rFont val="Tahoma"/>
            <family val="2"/>
          </rPr>
          <t>15/08/08 2:37.08 TimeTrial</t>
        </r>
      </text>
    </comment>
    <comment ref="I41" authorId="0" shapeId="0" xr:uid="{B6C463E9-A9DD-4BFD-98C9-D3B62634B80E}">
      <text>
        <r>
          <rPr>
            <sz val="8"/>
            <color indexed="81"/>
            <rFont val="Tahoma"/>
            <family val="2"/>
          </rPr>
          <t>31/12/11 5:28.68 Before 2012</t>
        </r>
      </text>
    </comment>
    <comment ref="J41" authorId="0" shapeId="0" xr:uid="{4ED3392E-BD26-452E-AB0C-15FE3D10CEA4}">
      <text>
        <r>
          <rPr>
            <sz val="8"/>
            <color indexed="81"/>
            <rFont val="Tahoma"/>
            <family val="2"/>
          </rPr>
          <t>31/12/11 11:43.57 Before 2012</t>
        </r>
      </text>
    </comment>
    <comment ref="K41" authorId="0" shapeId="0" xr:uid="{8195B646-3B6D-4565-ACAF-9759B5E9A8E6}">
      <text>
        <r>
          <rPr>
            <sz val="8"/>
            <color indexed="81"/>
            <rFont val="Tahoma"/>
            <family val="2"/>
          </rPr>
          <t>31/12/11 21:55.06 Before 2012</t>
        </r>
      </text>
    </comment>
    <comment ref="M41" authorId="0" shapeId="0" xr:uid="{79653110-2DD9-4C37-BA9C-795114AE6A02}">
      <text>
        <r>
          <rPr>
            <sz val="8"/>
            <color indexed="81"/>
            <rFont val="Tahoma"/>
            <family val="2"/>
          </rPr>
          <t>17/02/13 0:40.60 SudMasters
18/05/13 0:41.39 NorfMasters
15/02/15 0:41.65 SudMasters</t>
        </r>
      </text>
    </comment>
    <comment ref="N41" authorId="0" shapeId="0" xr:uid="{C6BE4468-37C9-4118-A13B-8018DD5740AC}">
      <text>
        <r>
          <rPr>
            <sz val="8"/>
            <color indexed="81"/>
            <rFont val="Tahoma"/>
            <family val="2"/>
          </rPr>
          <t>31/12/11 1:23.89 Before 2012
17/02/13 1:31.80 SudMasters
19/09/15 1:30.53 SFLWhttlsy</t>
        </r>
      </text>
    </comment>
    <comment ref="O41" authorId="0" shapeId="0" xr:uid="{22965B26-370F-41ED-8BB6-9E5AFE7A7415}">
      <text>
        <r>
          <rPr>
            <sz val="8"/>
            <color indexed="81"/>
            <rFont val="Tahoma"/>
            <family val="2"/>
          </rPr>
          <t>31/12/11 3:01.31 Before 2012</t>
        </r>
      </text>
    </comment>
    <comment ref="Q41" authorId="0" shapeId="0" xr:uid="{0D7F8D30-F206-45B5-A324-80553130095F}">
      <text>
        <r>
          <rPr>
            <sz val="8"/>
            <color indexed="81"/>
            <rFont val="Tahoma"/>
            <family val="2"/>
          </rPr>
          <t>18/05/13 0:41.73 NorfMasters
05/10/13 0:42.11 ERMasters
15/02/15 0:42.77 SudMasters</t>
        </r>
      </text>
    </comment>
    <comment ref="R41" authorId="0" shapeId="0" xr:uid="{4D2C180E-6A37-46DC-9679-AD6BC79824A8}">
      <text>
        <r>
          <rPr>
            <sz val="8"/>
            <color indexed="81"/>
            <rFont val="Tahoma"/>
            <family val="2"/>
          </rPr>
          <t>31/12/11 1:28.34 Before 2012
17/02/13 1:32.01 SudMasters
05/10/13 1:33.86 ERMasters
25/01/14 1:31.21 WLStowmrkt
29/10/16 1:36.13 WLNewmrkt</t>
        </r>
      </text>
    </comment>
    <comment ref="U41" authorId="0" shapeId="0" xr:uid="{DEA78FAD-5027-450C-ADD8-0FA89816A0F5}">
      <text>
        <r>
          <rPr>
            <sz val="8"/>
            <color indexed="81"/>
            <rFont val="Tahoma"/>
            <family val="2"/>
          </rPr>
          <t>31/12/11 0:35.47 Before 2012
05/10/13 0:36.93 ERMasters
15/02/15 0:37.45 SudMasters</t>
        </r>
      </text>
    </comment>
    <comment ref="V41" authorId="0" shapeId="0" xr:uid="{4250BB72-67EF-4E22-B43F-4E09B5E5A2B6}">
      <text>
        <r>
          <rPr>
            <sz val="8"/>
            <color indexed="81"/>
            <rFont val="Tahoma"/>
            <family val="2"/>
          </rPr>
          <t>31/12/11 1:23.78 Before 2012</t>
        </r>
      </text>
    </comment>
    <comment ref="X41" authorId="0" shapeId="0" xr:uid="{E4C243D5-D20F-4C61-AB29-0F2AF433D8F3}">
      <text>
        <r>
          <rPr>
            <sz val="8"/>
            <color indexed="81"/>
            <rFont val="Tahoma"/>
            <family val="2"/>
          </rPr>
          <t>31/12/11 1:21.98 Before 2012
05/10/13 1:23.26 ERMasters
22/11/15 1:23.18 ClubChamps
20/11/16 1:25.03 ClubChamps</t>
        </r>
      </text>
    </comment>
    <comment ref="Y41" authorId="0" shapeId="0" xr:uid="{A943E4AD-A5A9-4CDC-82BB-395C0BD0D871}">
      <text>
        <r>
          <rPr>
            <sz val="8"/>
            <color indexed="81"/>
            <rFont val="Tahoma"/>
            <family val="2"/>
          </rPr>
          <t>31/12/11 2:58.48 Before 2012</t>
        </r>
      </text>
    </comment>
    <comment ref="F42" authorId="2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2" authorId="3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</t>
        </r>
      </text>
    </comment>
    <comment ref="H42" authorId="3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2" authorId="3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2" authorId="3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2" authorId="3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2" authorId="2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2" authorId="2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</t>
        </r>
      </text>
    </comment>
    <comment ref="O42" authorId="2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2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2" authorId="2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2" authorId="2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2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2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2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2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</t>
        </r>
      </text>
    </comment>
    <comment ref="Y42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</t>
        </r>
      </text>
    </comment>
    <comment ref="Z42" authorId="2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3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3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3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3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3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3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3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3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3" authorId="2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3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3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3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3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3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3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3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3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3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<sst xmlns="http://schemas.openxmlformats.org/spreadsheetml/2006/main" count="463" uniqueCount="301">
  <si>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</si>
  <si>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</si>
  <si>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</si>
  <si>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</si>
  <si>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</si>
  <si>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</si>
  <si>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</si>
  <si>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</si>
  <si>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</si>
  <si>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</si>
  <si>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</si>
  <si>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</si>
  <si>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</si>
  <si>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</si>
  <si>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</si>
  <si>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</si>
  <si>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</si>
  <si>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</si>
  <si>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</si>
  <si>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</si>
  <si>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</si>
  <si>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</si>
  <si>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</si>
  <si>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</si>
  <si>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</si>
  <si>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</si>
  <si>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</si>
  <si>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</si>
  <si>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</si>
  <si>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</si>
  <si>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</si>
  <si>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</si>
  <si>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</si>
  <si>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</si>
  <si>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</si>
  <si>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</si>
  <si>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</si>
  <si>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</si>
  <si>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</si>
  <si>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</si>
  <si>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</si>
  <si>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</si>
  <si>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</si>
  <si>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</si>
  <si>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</si>
  <si>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</si>
  <si>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</si>
  <si>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</si>
  <si>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</si>
  <si>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</si>
  <si>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</si>
  <si>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</si>
  <si>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</si>
  <si>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</si>
  <si>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</si>
  <si>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</si>
  <si>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</si>
  <si>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</si>
  <si>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</si>
  <si>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</si>
  <si>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</si>
  <si>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</si>
  <si>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</si>
  <si>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</si>
  <si>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</si>
  <si>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</si>
  <si>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</si>
  <si>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</si>
  <si>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</si>
  <si>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</si>
  <si>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</si>
  <si>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</si>
  <si>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</si>
  <si>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</si>
  <si>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</si>
  <si>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</si>
  <si>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</si>
  <si>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</si>
  <si>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</si>
  <si>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</si>
  <si>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</si>
  <si>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</si>
  <si>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</si>
  <si>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</si>
  <si>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</si>
  <si>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</si>
  <si>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</si>
  <si>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</si>
  <si>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</si>
  <si>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</si>
  <si>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</si>
  <si>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</si>
  <si>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</si>
  <si>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</si>
  <si>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</si>
  <si>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</si>
  <si>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</si>
  <si>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</si>
  <si>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</si>
  <si>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</si>
  <si>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</si>
  <si>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</si>
  <si>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</si>
  <si>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</si>
  <si>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</si>
  <si>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</si>
  <si>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</si>
  <si>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</si>
  <si>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</si>
  <si>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</si>
  <si>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</si>
  <si>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</si>
  <si>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</si>
  <si>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</si>
  <si>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</si>
  <si>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</si>
  <si>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</si>
  <si>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</si>
  <si>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</si>
  <si>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</si>
  <si>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</si>
  <si>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</si>
  <si>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</si>
  <si>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</si>
  <si>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</si>
  <si>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</si>
  <si>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</si>
  <si>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</si>
  <si>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</si>
  <si>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</si>
  <si>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</si>
  <si>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</si>
  <si>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</si>
  <si>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</si>
  <si>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</si>
  <si>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</si>
  <si>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</si>
  <si>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</si>
  <si>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</si>
  <si>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</si>
  <si>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</si>
  <si>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</si>
  <si>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</si>
  <si>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</si>
  <si>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</si>
  <si>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</si>
  <si>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</si>
  <si>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</si>
  <si>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</si>
  <si>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</si>
  <si>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</si>
  <si>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</si>
  <si>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</si>
  <si>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</si>
  <si>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</si>
  <si>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</si>
  <si>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</si>
  <si>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</si>
  <si>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</si>
  <si>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</si>
  <si>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</si>
  <si>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</si>
  <si>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</si>
  <si>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</si>
  <si>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</si>
  <si>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</si>
  <si>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</si>
  <si>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</si>
  <si>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</si>
  <si>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</si>
  <si>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</si>
  <si>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</si>
  <si>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</si>
  <si>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</si>
  <si>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</si>
  <si>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</si>
  <si>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</si>
  <si>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</si>
  <si>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</si>
  <si>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</si>
  <si>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</si>
  <si>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</si>
  <si>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</si>
  <si>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</si>
  <si>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</si>
  <si>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</si>
  <si>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</si>
  <si>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</si>
  <si>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</si>
  <si>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</si>
  <si>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</si>
  <si>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</si>
  <si>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</si>
  <si>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</si>
  <si>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</si>
  <si>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</si>
  <si>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</si>
  <si>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</si>
  <si>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Grace Duncan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</si>
  <si>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</si>
  <si>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</si>
  <si>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</si>
  <si>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</si>
  <si>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</si>
  <si>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</si>
  <si>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</si>
  <si>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</si>
  <si>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</si>
  <si>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</si>
  <si>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</si>
  <si>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</si>
  <si>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</si>
  <si>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</si>
  <si>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Emily Smith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</si>
  <si>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</si>
  <si>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</si>
  <si>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</si>
  <si>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</si>
  <si>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</si>
  <si>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</si>
  <si>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</si>
  <si>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Samuel Butcher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</si>
  <si>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</si>
  <si>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</si>
  <si>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</si>
  <si>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</si>
  <si>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</si>
  <si>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</si>
  <si>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</si>
  <si>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</si>
  <si>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</si>
  <si>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</si>
  <si>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Patrick Lenihan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</si>
  <si>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</si>
  <si>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</si>
  <si>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</si>
  <si>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</si>
  <si>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</si>
  <si>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</si>
  <si>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</si>
  <si>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</si>
  <si>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</si>
  <si>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</si>
  <si>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</si>
  <si>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</si>
  <si>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</si>
  <si>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</si>
  <si>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</si>
  <si>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</si>
  <si>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</si>
  <si>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</si>
  <si>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</si>
  <si>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Megan Scott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</si>
  <si>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</si>
  <si>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</si>
  <si>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</si>
  <si>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</si>
  <si>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</si>
  <si>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</si>
  <si>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</si>
  <si>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</si>
  <si>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Michelle Agada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</si>
  <si>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</si>
  <si>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</si>
  <si>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</si>
  <si>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</si>
  <si>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</si>
  <si>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</si>
  <si>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</si>
  <si>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</si>
  <si>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Hugo Turner</t>
  </si>
  <si>
    <t>StFelixLDQ</t>
  </si>
  <si>
    <t>St. Felix Long Distance Qualifier</t>
  </si>
  <si>
    <t>Derek Marsh</t>
  </si>
  <si>
    <t>Seb Cash</t>
  </si>
  <si>
    <t>Lilly Bird</t>
  </si>
  <si>
    <t>Elysia Jackson</t>
  </si>
  <si>
    <t>Bobby Hickman</t>
  </si>
  <si>
    <t>River Robinson</t>
  </si>
  <si>
    <t>Member?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</si>
  <si>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</si>
  <si>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</si>
  <si>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</si>
  <si>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</si>
  <si>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</si>
  <si>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</si>
  <si>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</si>
  <si>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</si>
  <si>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</si>
  <si>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</si>
  <si>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</si>
  <si>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</si>
  <si>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Alex Bennett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</si>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</sst>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9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0" fontId="16" fillId="0" borderId="8" xfId="0" applyFont="1" applyBorder="1"/>
    <xf numFmtId="0" fontId="17" fillId="0" borderId="0" xfId="0" applyFont="1"/>
    <xf numFmtId="0" fontId="18" fillId="0" borderId="0" xfId="0" applyFo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9" xfId="0" applyBorder="1"/>
    <xf numFmtId="0" fontId="18" fillId="0" borderId="19" xfId="0" applyFont="1" applyBorder="1"/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24" xfId="0" applyBorder="1"/>
    <xf numFmtId="0" fontId="18" fillId="0" borderId="24" xfId="0" applyFont="1" applyBorder="1"/>
    <xf numFmtId="165" fontId="7" fillId="4" borderId="21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65" fontId="7" fillId="4" borderId="22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0" borderId="33" xfId="0" applyBorder="1"/>
    <xf numFmtId="0" fontId="18" fillId="0" borderId="33" xfId="0" applyFont="1" applyBorder="1"/>
    <xf numFmtId="165" fontId="7" fillId="3" borderId="26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7" fillId="4" borderId="27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7" fillId="3" borderId="30" xfId="0" applyNumberFormat="1" applyFont="1" applyFill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3" borderId="31" xfId="0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7" fillId="3" borderId="29" xfId="0" applyNumberFormat="1" applyFont="1" applyFill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0" fontId="2" fillId="0" borderId="33" xfId="0" applyFont="1" applyBorder="1"/>
    <xf numFmtId="165" fontId="9" fillId="0" borderId="30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0" fontId="16" fillId="0" borderId="32" xfId="0" applyFont="1" applyBorder="1"/>
    <xf numFmtId="165" fontId="9" fillId="5" borderId="21" xfId="0" applyNumberFormat="1" applyFont="1" applyFill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38" xfId="0" applyBorder="1"/>
    <xf numFmtId="0" fontId="18" fillId="0" borderId="38" xfId="0" applyFont="1" applyBorder="1"/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165" fontId="7" fillId="4" borderId="39" xfId="0" applyNumberFormat="1" applyFont="1" applyFill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43" xfId="0" applyBorder="1"/>
    <xf numFmtId="0" fontId="18" fillId="0" borderId="43" xfId="0" applyFont="1" applyBorder="1"/>
    <xf numFmtId="0" fontId="2" fillId="0" borderId="19" xfId="0" applyFont="1" applyBorder="1"/>
    <xf numFmtId="165" fontId="9" fillId="5" borderId="27" xfId="0" applyNumberFormat="1" applyFont="1" applyFill="1" applyBorder="1" applyAlignment="1">
      <alignment horizontal="center" vertical="center"/>
    </xf>
    <xf numFmtId="0" fontId="16" fillId="0" borderId="28" xfId="0" applyFont="1" applyBorder="1"/>
    <xf numFmtId="165" fontId="9" fillId="5" borderId="30" xfId="0" applyNumberFormat="1" applyFont="1" applyFill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  <xf numFmtId="165" fontId="7" fillId="3" borderId="39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lubs\Sharks\Swimmers\Swimmers.xlsx" TargetMode="External"/><Relationship Id="rId1" Type="http://schemas.openxmlformats.org/officeDocument/2006/relationships/externalLinkPath" Target="/Clubs/Sharks/Swimmers/Swimm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gn-in"/>
      <sheetName val="Trial List"/>
      <sheetName val="Minnows Waiting"/>
      <sheetName val="Class Waiting"/>
      <sheetName val="Class Times"/>
      <sheetName val="Minnow"/>
      <sheetName val="Catfish"/>
      <sheetName val="Elfin"/>
      <sheetName val="Hammerhead"/>
      <sheetName val="Marlin &amp; GW"/>
      <sheetName val="Transition"/>
      <sheetName val="Junior"/>
      <sheetName val="Senior &amp; Elite"/>
      <sheetName val="Masters"/>
      <sheetName val="Land Training"/>
      <sheetName val="Medical Condition"/>
      <sheetName val="Contact Details"/>
      <sheetName val="Certificates"/>
      <sheetName val="Membership Forms"/>
      <sheetName val="Swimmers Ages"/>
      <sheetName val="Wendy"/>
      <sheetName val="Colour Gala"/>
      <sheetName val="Data 1"/>
      <sheetName val="Data 2"/>
      <sheetName val="Data 3"/>
      <sheetName val="Data 4"/>
      <sheetName val="Data 5"/>
      <sheetName val="Data 6"/>
      <sheetName val="Data 7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Name</v>
          </cell>
        </row>
        <row r="2">
          <cell r="A2" t="str">
            <v>Wendy Airey</v>
          </cell>
        </row>
        <row r="3">
          <cell r="A3" t="str">
            <v>Stu Alderson</v>
          </cell>
        </row>
        <row r="4">
          <cell r="A4" t="str">
            <v>Heidi Andrews</v>
          </cell>
        </row>
        <row r="5">
          <cell r="A5" t="str">
            <v>Sarah Andrews</v>
          </cell>
        </row>
        <row r="6">
          <cell r="A6" t="str">
            <v>Katrina Bailey</v>
          </cell>
        </row>
        <row r="7">
          <cell r="A7" t="str">
            <v>Julia Barrett</v>
          </cell>
        </row>
        <row r="8">
          <cell r="A8" t="str">
            <v>Sofia Brandt</v>
          </cell>
        </row>
        <row r="9">
          <cell r="A9" t="str">
            <v>Ben Child</v>
          </cell>
        </row>
        <row r="10">
          <cell r="A10" t="str">
            <v>Selena Crichton</v>
          </cell>
        </row>
        <row r="11">
          <cell r="A11" t="str">
            <v>Chris Curtin</v>
          </cell>
        </row>
        <row r="12">
          <cell r="A12" t="str">
            <v>Skye Douglas</v>
          </cell>
        </row>
        <row r="13">
          <cell r="A13" t="str">
            <v>Teresa Duncan</v>
          </cell>
        </row>
        <row r="14">
          <cell r="A14" t="str">
            <v>Benita Garry</v>
          </cell>
        </row>
        <row r="15">
          <cell r="A15" t="str">
            <v>Chris Gibbs</v>
          </cell>
        </row>
        <row r="16">
          <cell r="A16" t="str">
            <v>Teresa Gibbs</v>
          </cell>
        </row>
        <row r="17">
          <cell r="A17" t="str">
            <v>Ian Gillingham</v>
          </cell>
        </row>
        <row r="18">
          <cell r="A18" t="str">
            <v>Bert Girling</v>
          </cell>
        </row>
        <row r="19">
          <cell r="A19" t="str">
            <v>Kirby Hales</v>
          </cell>
        </row>
        <row r="20">
          <cell r="A20" t="str">
            <v>Vivien Hales</v>
          </cell>
        </row>
        <row r="21">
          <cell r="A21" t="str">
            <v>Dylan Hill</v>
          </cell>
        </row>
        <row r="22">
          <cell r="A22" t="str">
            <v>Kerry Hill</v>
          </cell>
        </row>
        <row r="23">
          <cell r="A23" t="str">
            <v>Paul Holwill</v>
          </cell>
        </row>
        <row r="24">
          <cell r="A24" t="str">
            <v>Lauren Jackson</v>
          </cell>
        </row>
        <row r="25">
          <cell r="A25" t="str">
            <v>Gaz Jones</v>
          </cell>
        </row>
        <row r="26">
          <cell r="A26" t="str">
            <v>Virginia Jones</v>
          </cell>
        </row>
        <row r="27">
          <cell r="A27" t="str">
            <v>Zoë Jones</v>
          </cell>
        </row>
        <row r="28">
          <cell r="A28" t="str">
            <v>Aoife Lenihan</v>
          </cell>
        </row>
        <row r="29">
          <cell r="A29" t="str">
            <v>Peter Lloyd</v>
          </cell>
        </row>
        <row r="30">
          <cell r="A30" t="str">
            <v>Reg Lloyd</v>
          </cell>
        </row>
        <row r="31">
          <cell r="A31" t="str">
            <v>Izzy Mallen</v>
          </cell>
        </row>
        <row r="32">
          <cell r="A32" t="str">
            <v>Suzy Mallen</v>
          </cell>
        </row>
        <row r="33">
          <cell r="A33" t="str">
            <v>Paulina Misiaszek</v>
          </cell>
        </row>
        <row r="34">
          <cell r="A34" t="str">
            <v>Charles Morrison</v>
          </cell>
        </row>
        <row r="35">
          <cell r="A35" t="str">
            <v>Maria Morrison</v>
          </cell>
        </row>
        <row r="36">
          <cell r="A36" t="str">
            <v>Sean Mueller</v>
          </cell>
        </row>
        <row r="37">
          <cell r="A37" t="str">
            <v>Alison Oliver</v>
          </cell>
        </row>
        <row r="38">
          <cell r="A38" t="str">
            <v>Liz Peck</v>
          </cell>
        </row>
        <row r="39">
          <cell r="A39" t="str">
            <v>Artur Poplawski</v>
          </cell>
        </row>
        <row r="40">
          <cell r="A40" t="str">
            <v>Brian Prince</v>
          </cell>
        </row>
        <row r="41">
          <cell r="A41" t="str">
            <v>Wendy Read</v>
          </cell>
        </row>
        <row r="42">
          <cell r="A42" t="str">
            <v>Jane Robinson</v>
          </cell>
        </row>
        <row r="43">
          <cell r="A43" t="str">
            <v>Kelly Rose</v>
          </cell>
        </row>
        <row r="44">
          <cell r="A44" t="str">
            <v>Leon Russell</v>
          </cell>
        </row>
        <row r="45">
          <cell r="A45" t="str">
            <v>Sally Russell</v>
          </cell>
        </row>
        <row r="46">
          <cell r="A46" t="str">
            <v>A Scarfe</v>
          </cell>
        </row>
        <row r="47">
          <cell r="A47" t="str">
            <v>A Scott</v>
          </cell>
        </row>
        <row r="48">
          <cell r="A48" t="str">
            <v>Marie Searle</v>
          </cell>
        </row>
        <row r="49">
          <cell r="A49" t="str">
            <v>Julia Shipp</v>
          </cell>
        </row>
        <row r="50">
          <cell r="A50" t="str">
            <v>Bay Smith</v>
          </cell>
        </row>
        <row r="51">
          <cell r="A51" t="str">
            <v>Marie Smith</v>
          </cell>
        </row>
        <row r="52">
          <cell r="A52" t="str">
            <v>Tiffany Smith</v>
          </cell>
        </row>
        <row r="53">
          <cell r="A53" t="str">
            <v>Emma Stanley</v>
          </cell>
        </row>
        <row r="54">
          <cell r="A54" t="str">
            <v>Craig Tyson</v>
          </cell>
        </row>
        <row r="55">
          <cell r="A55" t="str">
            <v>Rob Welbourn</v>
          </cell>
        </row>
        <row r="56">
          <cell r="A56" t="str">
            <v>Sasha Welbourn</v>
          </cell>
        </row>
        <row r="57">
          <cell r="A57" t="str">
            <v>Tracey Welbourn</v>
          </cell>
        </row>
        <row r="58">
          <cell r="A58" t="str">
            <v>Natalie Wilson</v>
          </cell>
        </row>
        <row r="59">
          <cell r="A59" t="str">
            <v>Minnow</v>
          </cell>
        </row>
        <row r="60">
          <cell r="A60" t="str">
            <v>Ayda Bennett</v>
          </cell>
        </row>
        <row r="61">
          <cell r="A61" t="str">
            <v>Riley Bunning</v>
          </cell>
        </row>
        <row r="62">
          <cell r="A62" t="str">
            <v>Neo Henderson</v>
          </cell>
        </row>
        <row r="63">
          <cell r="A63" t="str">
            <v>Rex Henderson</v>
          </cell>
        </row>
        <row r="64">
          <cell r="A64" t="str">
            <v>Mila King</v>
          </cell>
        </row>
        <row r="65">
          <cell r="A65" t="str">
            <v>Zachary Larner</v>
          </cell>
        </row>
        <row r="66">
          <cell r="A66" t="str">
            <v>Jonny McDonald</v>
          </cell>
        </row>
        <row r="67">
          <cell r="A67" t="str">
            <v>Charlotte Power</v>
          </cell>
        </row>
        <row r="68">
          <cell r="A68" t="str">
            <v>Thomas Power</v>
          </cell>
        </row>
        <row r="69">
          <cell r="A69" t="str">
            <v>Roman Riggi</v>
          </cell>
        </row>
        <row r="70">
          <cell r="A70" t="str">
            <v>Finley Swanson</v>
          </cell>
        </row>
        <row r="71">
          <cell r="A71" t="str">
            <v>Catfish</v>
          </cell>
        </row>
        <row r="72">
          <cell r="A72" t="str">
            <v>Luke Bailey</v>
          </cell>
        </row>
        <row r="73">
          <cell r="A73" t="str">
            <v>Alex Belsky</v>
          </cell>
        </row>
        <row r="74">
          <cell r="A74" t="str">
            <v>Iris Cockerill</v>
          </cell>
        </row>
        <row r="75">
          <cell r="A75" t="str">
            <v>Harry Crick</v>
          </cell>
        </row>
        <row r="76">
          <cell r="A76" t="str">
            <v>Bennett Dansby</v>
          </cell>
        </row>
        <row r="77">
          <cell r="A77" t="str">
            <v>Wesley Dansby</v>
          </cell>
        </row>
        <row r="78">
          <cell r="A78" t="str">
            <v>Marcellus Moore</v>
          </cell>
        </row>
        <row r="79">
          <cell r="A79" t="str">
            <v>Marshall Moore</v>
          </cell>
        </row>
        <row r="80">
          <cell r="A80" t="str">
            <v>Henry Mutter</v>
          </cell>
        </row>
        <row r="81">
          <cell r="A81" t="str">
            <v>Michael Mutter</v>
          </cell>
        </row>
        <row r="82">
          <cell r="A82" t="str">
            <v>Harry Roberson</v>
          </cell>
        </row>
        <row r="83">
          <cell r="A83" t="str">
            <v>Finley Williams</v>
          </cell>
        </row>
        <row r="84">
          <cell r="A84" t="str">
            <v>Elfin</v>
          </cell>
        </row>
        <row r="85">
          <cell r="A85" t="str">
            <v>Alex Bennett</v>
          </cell>
        </row>
        <row r="86">
          <cell r="A86" t="str">
            <v>Raven Butcher</v>
          </cell>
        </row>
        <row r="87">
          <cell r="A87" t="str">
            <v>Olivia Crichton</v>
          </cell>
        </row>
        <row r="88">
          <cell r="A88" t="str">
            <v>Niamh Desouza-Holwill</v>
          </cell>
        </row>
        <row r="89">
          <cell r="A89" t="str">
            <v>Jacob Hales</v>
          </cell>
        </row>
        <row r="90">
          <cell r="A90" t="str">
            <v>Sawyer Henderson</v>
          </cell>
        </row>
        <row r="91">
          <cell r="A91" t="str">
            <v>Grayson King</v>
          </cell>
        </row>
        <row r="92">
          <cell r="A92" t="str">
            <v>Hallie Larner</v>
          </cell>
        </row>
        <row r="93">
          <cell r="A93" t="str">
            <v>Noa McDonald</v>
          </cell>
        </row>
        <row r="94">
          <cell r="A94" t="str">
            <v>Demi Ollington</v>
          </cell>
        </row>
        <row r="95">
          <cell r="A95" t="str">
            <v>Luca Riggi</v>
          </cell>
        </row>
        <row r="96">
          <cell r="A96" t="str">
            <v>Evie Roberson</v>
          </cell>
        </row>
        <row r="97">
          <cell r="A97" t="str">
            <v>Hammerhead</v>
          </cell>
        </row>
        <row r="98">
          <cell r="A98" t="str">
            <v>George Barrett</v>
          </cell>
        </row>
        <row r="99">
          <cell r="A99" t="str">
            <v>Alexis De Luca</v>
          </cell>
        </row>
        <row r="100">
          <cell r="A100" t="str">
            <v>Sam Goldstone</v>
          </cell>
        </row>
        <row r="101">
          <cell r="A101" t="str">
            <v>Sophia Kitson</v>
          </cell>
        </row>
        <row r="102">
          <cell r="A102" t="str">
            <v>Patrick Lenihan</v>
          </cell>
        </row>
        <row r="103">
          <cell r="A103" t="str">
            <v>Ralph Madine</v>
          </cell>
        </row>
        <row r="104">
          <cell r="A104" t="str">
            <v>Francesca Onslow</v>
          </cell>
        </row>
        <row r="105">
          <cell r="A105" t="str">
            <v>Mason Power</v>
          </cell>
        </row>
        <row r="106">
          <cell r="A106" t="str">
            <v>Filip Skorek</v>
          </cell>
        </row>
        <row r="107">
          <cell r="A107" t="str">
            <v>Elora Swanson</v>
          </cell>
        </row>
        <row r="108">
          <cell r="A108" t="str">
            <v>Hugo Turner</v>
          </cell>
        </row>
        <row r="109">
          <cell r="A109" t="str">
            <v>Marlin</v>
          </cell>
        </row>
        <row r="110">
          <cell r="A110" t="str">
            <v>Austeja Baleviciute</v>
          </cell>
        </row>
        <row r="111">
          <cell r="A111" t="str">
            <v>Elana Booth</v>
          </cell>
        </row>
        <row r="112">
          <cell r="A112" t="str">
            <v>Callum Keane</v>
          </cell>
        </row>
        <row r="113">
          <cell r="A113" t="str">
            <v>Hayley Moore</v>
          </cell>
        </row>
        <row r="114">
          <cell r="A114" t="str">
            <v>Natalie Moore</v>
          </cell>
        </row>
        <row r="115">
          <cell r="A115" t="str">
            <v>Archie Morley</v>
          </cell>
        </row>
        <row r="116">
          <cell r="A116" t="str">
            <v>Freddie Swanson</v>
          </cell>
        </row>
        <row r="117">
          <cell r="A117" t="str">
            <v>Marlin+</v>
          </cell>
        </row>
        <row r="118">
          <cell r="A118" t="str">
            <v>Alisa Belska</v>
          </cell>
        </row>
        <row r="119">
          <cell r="A119" t="str">
            <v>Henry Bird</v>
          </cell>
        </row>
        <row r="120">
          <cell r="A120" t="str">
            <v>Henry Cash</v>
          </cell>
        </row>
        <row r="121">
          <cell r="A121" t="str">
            <v>Michael Morrison</v>
          </cell>
        </row>
        <row r="122">
          <cell r="A122" t="str">
            <v>William Onslow</v>
          </cell>
        </row>
        <row r="123">
          <cell r="A123" t="str">
            <v>William Tyson</v>
          </cell>
        </row>
        <row r="124">
          <cell r="A124" t="str">
            <v>Great White</v>
          </cell>
        </row>
        <row r="125">
          <cell r="A125" t="str">
            <v>Great White+</v>
          </cell>
        </row>
        <row r="126">
          <cell r="A126" t="str">
            <v>Michelle Agada</v>
          </cell>
        </row>
        <row r="127">
          <cell r="A127" t="str">
            <v>Georgia Bailey</v>
          </cell>
        </row>
        <row r="128">
          <cell r="A128" t="str">
            <v>Ella Baxter</v>
          </cell>
        </row>
        <row r="129">
          <cell r="A129" t="str">
            <v>Lilly Bird</v>
          </cell>
        </row>
        <row r="130">
          <cell r="A130" t="str">
            <v>Bobby Hickman</v>
          </cell>
        </row>
        <row r="131">
          <cell r="A131" t="str">
            <v>Amelia Larkin</v>
          </cell>
        </row>
        <row r="132">
          <cell r="A132" t="str">
            <v>Charlie Madine</v>
          </cell>
        </row>
        <row r="133">
          <cell r="A133" t="str">
            <v>Luna Newson</v>
          </cell>
        </row>
        <row r="134">
          <cell r="A134" t="str">
            <v>Ryan Ponsford</v>
          </cell>
        </row>
        <row r="135">
          <cell r="A135" t="str">
            <v>Harrison Sainsbury</v>
          </cell>
        </row>
        <row r="136">
          <cell r="A136" t="str">
            <v>Elisabetta Scotto Di Marrazzo</v>
          </cell>
        </row>
        <row r="137">
          <cell r="A137" t="str">
            <v>Transition Squad</v>
          </cell>
        </row>
        <row r="138">
          <cell r="A138" t="str">
            <v>Emma Barrett</v>
          </cell>
        </row>
        <row r="139">
          <cell r="A139" t="str">
            <v>Seb Cash</v>
          </cell>
        </row>
        <row r="140">
          <cell r="A140" t="str">
            <v>Abi Chaplin</v>
          </cell>
        </row>
        <row r="141">
          <cell r="A141" t="str">
            <v>Elysia Jackson</v>
          </cell>
        </row>
        <row r="142">
          <cell r="A142" t="str">
            <v>Alex Lin</v>
          </cell>
        </row>
        <row r="143">
          <cell r="A143" t="str">
            <v>Lily Mann</v>
          </cell>
        </row>
        <row r="144">
          <cell r="A144" t="str">
            <v>Adriana Morrison</v>
          </cell>
        </row>
        <row r="145">
          <cell r="A145" t="str">
            <v>Poppy Richardson</v>
          </cell>
        </row>
        <row r="146">
          <cell r="A146" t="str">
            <v>Megan Scott</v>
          </cell>
        </row>
        <row r="147">
          <cell r="A147" t="str">
            <v>Emily Smith</v>
          </cell>
        </row>
        <row r="148">
          <cell r="A148" t="str">
            <v>Junior Squad</v>
          </cell>
        </row>
        <row r="149">
          <cell r="A149" t="str">
            <v>Samuel Butcher</v>
          </cell>
        </row>
        <row r="150">
          <cell r="A150" t="str">
            <v>Finley Crichton</v>
          </cell>
        </row>
        <row r="151">
          <cell r="A151" t="str">
            <v>Sapphire Desouza-Holwill</v>
          </cell>
        </row>
        <row r="152">
          <cell r="A152" t="str">
            <v>Grace Duncan</v>
          </cell>
        </row>
        <row r="153">
          <cell r="A153" t="str">
            <v>Lyla Hill</v>
          </cell>
        </row>
        <row r="154">
          <cell r="A154" t="str">
            <v>Elliott Lloyd</v>
          </cell>
        </row>
        <row r="155">
          <cell r="A155" t="str">
            <v>Karol Poplawski</v>
          </cell>
        </row>
        <row r="156">
          <cell r="A156" t="str">
            <v>River Robinson</v>
          </cell>
        </row>
        <row r="157">
          <cell r="A157" t="str">
            <v>Phoebe Scarfe</v>
          </cell>
        </row>
        <row r="158">
          <cell r="A158" t="str">
            <v>Shaw Wilson</v>
          </cell>
        </row>
        <row r="159">
          <cell r="A159" t="str">
            <v>Senior Squad</v>
          </cell>
        </row>
        <row r="160">
          <cell r="A160" t="str">
            <v>Kieron Alderson</v>
          </cell>
        </row>
        <row r="161">
          <cell r="A161" t="str">
            <v>Sophia Andrews</v>
          </cell>
        </row>
        <row r="162">
          <cell r="A162" t="str">
            <v>Eden Benion</v>
          </cell>
        </row>
        <row r="163">
          <cell r="A163" t="str">
            <v>Lily Brandt</v>
          </cell>
        </row>
        <row r="164">
          <cell r="A164" t="str">
            <v>Polly Jackson</v>
          </cell>
        </row>
        <row r="165">
          <cell r="A165" t="str">
            <v>Gracie-Mai Lloyd</v>
          </cell>
        </row>
        <row r="166">
          <cell r="A166" t="str">
            <v>Phoebe Mallen</v>
          </cell>
        </row>
        <row r="167">
          <cell r="A167" t="str">
            <v>Oliver Misiaszek</v>
          </cell>
        </row>
        <row r="168">
          <cell r="A168" t="str">
            <v>Miko Poplawski</v>
          </cell>
        </row>
        <row r="169">
          <cell r="A169" t="str">
            <v>George Richardson</v>
          </cell>
        </row>
        <row r="170">
          <cell r="A170" t="str">
            <v>Sarah Rose</v>
          </cell>
        </row>
        <row r="171">
          <cell r="A171" t="str">
            <v>Elite Squad</v>
          </cell>
        </row>
        <row r="172">
          <cell r="A172" t="str">
            <v>Tyler Baxter</v>
          </cell>
        </row>
        <row r="173">
          <cell r="A173" t="str">
            <v>James Shipp</v>
          </cell>
        </row>
        <row r="174">
          <cell r="A174" t="str">
            <v>Masters Squad</v>
          </cell>
        </row>
        <row r="175">
          <cell r="A175" t="str">
            <v>Taryn Brooks</v>
          </cell>
        </row>
        <row r="176">
          <cell r="A176" t="str">
            <v>John Browne</v>
          </cell>
        </row>
        <row r="177">
          <cell r="A177" t="str">
            <v>James Garry</v>
          </cell>
        </row>
        <row r="178">
          <cell r="A178" t="str">
            <v>Jemma Garry</v>
          </cell>
        </row>
        <row r="179">
          <cell r="A179" t="str">
            <v>Rob Garry</v>
          </cell>
        </row>
        <row r="180">
          <cell r="A180" t="str">
            <v>Derek Marsh</v>
          </cell>
        </row>
        <row r="181">
          <cell r="A181" t="str">
            <v>Jeannie Morley</v>
          </cell>
        </row>
        <row r="182">
          <cell r="A182" t="str">
            <v>Katie Richardson</v>
          </cell>
        </row>
        <row r="183">
          <cell r="A183" t="str">
            <v>Jane Smith</v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1"/>
  <sheetViews>
    <sheetView workbookViewId="0">
      <pane xSplit="4" ySplit="3" topLeftCell="E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D14" sqref="D14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  <col min="33" max="33" width="22.5703125" bestFit="1" customWidth="1"/>
  </cols>
  <sheetData>
    <row r="1" spans="1:33" ht="18.75" x14ac:dyDescent="0.2">
      <c r="A1" s="10">
        <v>45642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3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52" t="s">
        <v>193</v>
      </c>
      <c r="AB2" s="152"/>
      <c r="AC2" s="152"/>
      <c r="AD2" s="152"/>
      <c r="AE2" s="152"/>
    </row>
    <row r="3" spans="1:33" ht="15" customHeight="1" thickBot="1" x14ac:dyDescent="0.25">
      <c r="A3" s="38" t="s">
        <v>85</v>
      </c>
      <c r="B3" s="3" t="s">
        <v>0</v>
      </c>
      <c r="C3" s="4" t="s">
        <v>132</v>
      </c>
      <c r="D3" s="40" t="s">
        <v>2</v>
      </c>
      <c r="E3" s="42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4" t="s">
        <v>10</v>
      </c>
      <c r="L3" s="46" t="s">
        <v>23</v>
      </c>
      <c r="M3" s="5" t="s">
        <v>24</v>
      </c>
      <c r="N3" s="5" t="s">
        <v>11</v>
      </c>
      <c r="O3" s="44" t="s">
        <v>12</v>
      </c>
      <c r="P3" s="46" t="s">
        <v>13</v>
      </c>
      <c r="Q3" s="5" t="s">
        <v>14</v>
      </c>
      <c r="R3" s="5" t="s">
        <v>15</v>
      </c>
      <c r="S3" s="44" t="s">
        <v>16</v>
      </c>
      <c r="T3" s="46" t="s">
        <v>17</v>
      </c>
      <c r="U3" s="5" t="s">
        <v>18</v>
      </c>
      <c r="V3" s="5" t="s">
        <v>19</v>
      </c>
      <c r="W3" s="44" t="s">
        <v>20</v>
      </c>
      <c r="X3" s="46" t="s">
        <v>3</v>
      </c>
      <c r="Y3" s="5" t="s">
        <v>4</v>
      </c>
      <c r="Z3" s="44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53" t="s">
        <v>279</v>
      </c>
    </row>
    <row r="4" spans="1:33" ht="15" customHeight="1" x14ac:dyDescent="0.2">
      <c r="A4" s="55" t="s">
        <v>266</v>
      </c>
      <c r="B4" s="56">
        <v>7</v>
      </c>
      <c r="C4" s="56">
        <v>2017</v>
      </c>
      <c r="D4" s="57"/>
      <c r="E4" s="58">
        <v>6.9664351851851864E-4</v>
      </c>
      <c r="F4" s="59"/>
      <c r="G4" s="59"/>
      <c r="H4" s="59"/>
      <c r="I4" s="59"/>
      <c r="J4" s="59"/>
      <c r="K4" s="60"/>
      <c r="L4" s="58"/>
      <c r="M4" s="59"/>
      <c r="N4" s="59"/>
      <c r="O4" s="60"/>
      <c r="P4" s="58"/>
      <c r="Q4" s="59"/>
      <c r="R4" s="59"/>
      <c r="S4" s="60"/>
      <c r="T4" s="58"/>
      <c r="U4" s="59"/>
      <c r="V4" s="59"/>
      <c r="W4" s="60"/>
      <c r="X4" s="58"/>
      <c r="Y4" s="59"/>
      <c r="Z4" s="60"/>
      <c r="AA4" s="61"/>
      <c r="AB4" s="62" t="str">
        <f t="shared" ref="AB4:AB8" si="0">IF($H4="","",IF($H4&lt;180/24/3600,"Y",""))</f>
        <v/>
      </c>
      <c r="AC4" s="62" t="str">
        <f t="shared" ref="AC4:AC8" si="1">IF($O4="","",IF($O4&lt;200/24/3600,"Y",""))</f>
        <v/>
      </c>
      <c r="AD4" s="62" t="str">
        <f t="shared" ref="AD4:AD8" si="2">IF($S4="","",IF($S4&lt;225/24/3600,"Y",""))</f>
        <v/>
      </c>
      <c r="AE4" s="62" t="str">
        <f t="shared" ref="AE4:AE8" si="3">IF($W4="","",IF($W4&lt;210/24/3600,"Y",""))</f>
        <v/>
      </c>
      <c r="AF4" s="63"/>
      <c r="AG4" s="64" t="str">
        <f>VLOOKUP(A4,'[1]Contact Details'!$A:$A,1,FALSE)</f>
        <v>Olivia Crichton</v>
      </c>
    </row>
    <row r="5" spans="1:33" ht="15" customHeight="1" thickBot="1" x14ac:dyDescent="0.25">
      <c r="A5" s="91" t="s">
        <v>294</v>
      </c>
      <c r="B5" s="92">
        <v>7</v>
      </c>
      <c r="C5" s="92">
        <v>2017</v>
      </c>
      <c r="D5" s="93"/>
      <c r="E5" s="121">
        <v>5.0648148148148145E-4</v>
      </c>
      <c r="F5" s="95"/>
      <c r="G5" s="95"/>
      <c r="H5" s="95"/>
      <c r="I5" s="95"/>
      <c r="J5" s="95"/>
      <c r="K5" s="96"/>
      <c r="L5" s="94"/>
      <c r="M5" s="95"/>
      <c r="N5" s="95"/>
      <c r="O5" s="96"/>
      <c r="P5" s="94"/>
      <c r="Q5" s="95"/>
      <c r="R5" s="95"/>
      <c r="S5" s="96"/>
      <c r="T5" s="94"/>
      <c r="U5" s="95"/>
      <c r="V5" s="95"/>
      <c r="W5" s="96"/>
      <c r="X5" s="94"/>
      <c r="Y5" s="95"/>
      <c r="Z5" s="96"/>
      <c r="AA5" s="97"/>
      <c r="AB5" s="98" t="str">
        <f>IF($H5="","",IF($H5&lt;180/24/3600,"Y",""))</f>
        <v/>
      </c>
      <c r="AC5" s="98" t="str">
        <f>IF($O5="","",IF($O5&lt;200/24/3600,"Y",""))</f>
        <v/>
      </c>
      <c r="AD5" s="98" t="str">
        <f>IF($S5="","",IF($S5&lt;225/24/3600,"Y",""))</f>
        <v/>
      </c>
      <c r="AE5" s="98" t="str">
        <f>IF($W5="","",IF($W5&lt;210/24/3600,"Y",""))</f>
        <v/>
      </c>
      <c r="AF5" s="99"/>
      <c r="AG5" s="100" t="str">
        <f>VLOOKUP(A5,'[1]Contact Details'!$A:$A,1,FALSE)</f>
        <v>Raven Butcher</v>
      </c>
    </row>
    <row r="6" spans="1:33" ht="15" customHeight="1" x14ac:dyDescent="0.2">
      <c r="A6" s="83" t="s">
        <v>267</v>
      </c>
      <c r="B6" s="84">
        <v>7</v>
      </c>
      <c r="C6" s="84">
        <v>2017</v>
      </c>
      <c r="D6" s="85"/>
      <c r="E6" s="104">
        <v>3.0879629629629627E-4</v>
      </c>
      <c r="F6" s="87"/>
      <c r="G6" s="87"/>
      <c r="H6" s="87"/>
      <c r="I6" s="87"/>
      <c r="J6" s="87"/>
      <c r="K6" s="88"/>
      <c r="L6" s="119">
        <v>3.5810185185185191E-4</v>
      </c>
      <c r="M6" s="102">
        <v>7.4571759259259263E-4</v>
      </c>
      <c r="N6" s="87"/>
      <c r="O6" s="88"/>
      <c r="P6" s="86"/>
      <c r="Q6" s="87"/>
      <c r="R6" s="87"/>
      <c r="S6" s="88"/>
      <c r="T6" s="119">
        <v>4.0914351851851854E-4</v>
      </c>
      <c r="U6" s="87"/>
      <c r="V6" s="87"/>
      <c r="W6" s="88"/>
      <c r="X6" s="86"/>
      <c r="Y6" s="87"/>
      <c r="Z6" s="88"/>
      <c r="AA6" s="89"/>
      <c r="AB6" s="90" t="str">
        <f t="shared" si="0"/>
        <v/>
      </c>
      <c r="AC6" s="90" t="str">
        <f t="shared" si="1"/>
        <v/>
      </c>
      <c r="AD6" s="90" t="str">
        <f t="shared" si="2"/>
        <v/>
      </c>
      <c r="AE6" s="90" t="str">
        <f t="shared" si="3"/>
        <v/>
      </c>
      <c r="AF6" s="63"/>
      <c r="AG6" s="64" t="str">
        <f>VLOOKUP(A6,'[1]Contact Details'!$A:$A,1,FALSE)</f>
        <v>Francesca Onslow</v>
      </c>
    </row>
    <row r="7" spans="1:33" ht="15" customHeight="1" x14ac:dyDescent="0.2">
      <c r="A7" s="65" t="s">
        <v>292</v>
      </c>
      <c r="B7" s="66">
        <v>7</v>
      </c>
      <c r="C7" s="66">
        <v>2017</v>
      </c>
      <c r="D7" s="67"/>
      <c r="E7" s="120">
        <v>3.8946759259259262E-4</v>
      </c>
      <c r="F7" s="69"/>
      <c r="G7" s="69"/>
      <c r="H7" s="69"/>
      <c r="I7" s="69"/>
      <c r="J7" s="69"/>
      <c r="K7" s="70"/>
      <c r="L7" s="120">
        <v>4.1435185185185178E-4</v>
      </c>
      <c r="M7" s="69"/>
      <c r="N7" s="69"/>
      <c r="O7" s="70"/>
      <c r="P7" s="68"/>
      <c r="Q7" s="69"/>
      <c r="R7" s="69"/>
      <c r="S7" s="70"/>
      <c r="T7" s="68"/>
      <c r="U7" s="69"/>
      <c r="V7" s="69"/>
      <c r="W7" s="70"/>
      <c r="X7" s="68"/>
      <c r="Y7" s="69"/>
      <c r="Z7" s="70"/>
      <c r="AA7" s="71"/>
      <c r="AB7" s="72" t="str">
        <f>IF($H7="","",IF($H7&lt;180/24/3600,"Y",""))</f>
        <v/>
      </c>
      <c r="AC7" s="72" t="str">
        <f>IF($O7="","",IF($O7&lt;200/24/3600,"Y",""))</f>
        <v/>
      </c>
      <c r="AD7" s="72" t="str">
        <f>IF($S7="","",IF($S7&lt;225/24/3600,"Y",""))</f>
        <v/>
      </c>
      <c r="AE7" s="72" t="str">
        <f>IF($W7="","",IF($W7&lt;210/24/3600,"Y",""))</f>
        <v/>
      </c>
      <c r="AF7" s="73"/>
      <c r="AG7" s="74" t="str">
        <f>VLOOKUP(A7,'[1]Contact Details'!$A:$A,1,FALSE)</f>
        <v>Alex Bennett</v>
      </c>
    </row>
    <row r="8" spans="1:33" ht="15" customHeight="1" thickBot="1" x14ac:dyDescent="0.25">
      <c r="A8" s="91" t="s">
        <v>285</v>
      </c>
      <c r="B8" s="92">
        <v>8</v>
      </c>
      <c r="C8" s="92">
        <v>2016</v>
      </c>
      <c r="D8" s="93"/>
      <c r="E8" s="121">
        <v>4.0972222222222218E-4</v>
      </c>
      <c r="F8" s="105">
        <v>9.2592592592592596E-4</v>
      </c>
      <c r="G8" s="95"/>
      <c r="H8" s="95"/>
      <c r="I8" s="95"/>
      <c r="J8" s="95"/>
      <c r="K8" s="96"/>
      <c r="L8" s="121">
        <v>3.7291666666666669E-4</v>
      </c>
      <c r="M8" s="95"/>
      <c r="N8" s="95"/>
      <c r="O8" s="96"/>
      <c r="P8" s="94"/>
      <c r="Q8" s="95"/>
      <c r="R8" s="95"/>
      <c r="S8" s="96"/>
      <c r="T8" s="94"/>
      <c r="U8" s="95"/>
      <c r="V8" s="95"/>
      <c r="W8" s="96"/>
      <c r="X8" s="94"/>
      <c r="Y8" s="95"/>
      <c r="Z8" s="96"/>
      <c r="AA8" s="97"/>
      <c r="AB8" s="98" t="str">
        <f t="shared" si="0"/>
        <v/>
      </c>
      <c r="AC8" s="98" t="str">
        <f t="shared" si="1"/>
        <v/>
      </c>
      <c r="AD8" s="98" t="str">
        <f t="shared" si="2"/>
        <v/>
      </c>
      <c r="AE8" s="98" t="str">
        <f t="shared" si="3"/>
        <v/>
      </c>
      <c r="AF8" s="99"/>
      <c r="AG8" s="100" t="str">
        <f>VLOOKUP(A8,'[1]Contact Details'!$A:$A,1,FALSE)</f>
        <v>Niamh Desouza-Holwill</v>
      </c>
    </row>
    <row r="9" spans="1:33" ht="15" customHeight="1" x14ac:dyDescent="0.2">
      <c r="A9" s="83" t="s">
        <v>234</v>
      </c>
      <c r="B9" s="84">
        <v>8</v>
      </c>
      <c r="C9" s="84">
        <v>2016</v>
      </c>
      <c r="D9" s="85"/>
      <c r="E9" s="104">
        <v>3.2997685185185186E-4</v>
      </c>
      <c r="F9" s="87"/>
      <c r="G9" s="87"/>
      <c r="H9" s="87"/>
      <c r="I9" s="87"/>
      <c r="J9" s="87"/>
      <c r="K9" s="88"/>
      <c r="L9" s="119">
        <v>3.7673611111111111E-4</v>
      </c>
      <c r="M9" s="102">
        <v>8.3368055555555561E-4</v>
      </c>
      <c r="N9" s="87"/>
      <c r="O9" s="88"/>
      <c r="P9" s="86"/>
      <c r="Q9" s="87"/>
      <c r="R9" s="87"/>
      <c r="S9" s="88"/>
      <c r="T9" s="86"/>
      <c r="U9" s="87"/>
      <c r="V9" s="87"/>
      <c r="W9" s="88"/>
      <c r="X9" s="86"/>
      <c r="Y9" s="87"/>
      <c r="Z9" s="88"/>
      <c r="AA9" s="89"/>
      <c r="AB9" s="90" t="str">
        <f t="shared" ref="AB9:AB11" si="4">IF($H9="","",IF($H9&lt;180/24/3600,"Y",""))</f>
        <v/>
      </c>
      <c r="AC9" s="90" t="str">
        <f t="shared" ref="AC9:AC11" si="5">IF($O9="","",IF($O9&lt;200/24/3600,"Y",""))</f>
        <v/>
      </c>
      <c r="AD9" s="90" t="str">
        <f t="shared" ref="AD9:AD11" si="6">IF($S9="","",IF($S9&lt;225/24/3600,"Y",""))</f>
        <v/>
      </c>
      <c r="AE9" s="90" t="str">
        <f t="shared" ref="AE9:AE11" si="7">IF($W9="","",IF($W9&lt;210/24/3600,"Y",""))</f>
        <v/>
      </c>
      <c r="AF9" s="63"/>
      <c r="AG9" s="64" t="str">
        <f>VLOOKUP(A9,'[1]Contact Details'!$A:$A,1,FALSE)</f>
        <v>Evie Roberson</v>
      </c>
    </row>
    <row r="10" spans="1:33" ht="15" customHeight="1" x14ac:dyDescent="0.2">
      <c r="A10" s="65" t="s">
        <v>265</v>
      </c>
      <c r="B10" s="66">
        <v>8</v>
      </c>
      <c r="C10" s="66">
        <v>2016</v>
      </c>
      <c r="D10" s="67"/>
      <c r="E10" s="68">
        <v>4.4351851851851855E-4</v>
      </c>
      <c r="F10" s="69"/>
      <c r="G10" s="69"/>
      <c r="H10" s="69"/>
      <c r="I10" s="69"/>
      <c r="J10" s="69"/>
      <c r="K10" s="70"/>
      <c r="L10" s="68"/>
      <c r="M10" s="69"/>
      <c r="N10" s="69"/>
      <c r="O10" s="70"/>
      <c r="P10" s="68"/>
      <c r="Q10" s="69"/>
      <c r="R10" s="69"/>
      <c r="S10" s="70"/>
      <c r="T10" s="68"/>
      <c r="U10" s="69"/>
      <c r="V10" s="69"/>
      <c r="W10" s="70"/>
      <c r="X10" s="68"/>
      <c r="Y10" s="69"/>
      <c r="Z10" s="70"/>
      <c r="AA10" s="71"/>
      <c r="AB10" s="72" t="str">
        <f t="shared" si="4"/>
        <v/>
      </c>
      <c r="AC10" s="72" t="str">
        <f t="shared" si="5"/>
        <v/>
      </c>
      <c r="AD10" s="72" t="str">
        <f t="shared" si="6"/>
        <v/>
      </c>
      <c r="AE10" s="72" t="str">
        <f t="shared" si="7"/>
        <v/>
      </c>
      <c r="AF10" s="73"/>
      <c r="AG10" s="74" t="str">
        <f>VLOOKUP(A10,'[1]Contact Details'!$A:$A,1,FALSE)</f>
        <v>Elora Swanson</v>
      </c>
    </row>
    <row r="11" spans="1:33" ht="15" customHeight="1" thickBot="1" x14ac:dyDescent="0.25">
      <c r="A11" s="91" t="s">
        <v>260</v>
      </c>
      <c r="B11" s="92">
        <v>9</v>
      </c>
      <c r="C11" s="92">
        <v>2015</v>
      </c>
      <c r="D11" s="93"/>
      <c r="E11" s="121">
        <v>2.5972222222222222E-4</v>
      </c>
      <c r="F11" s="106">
        <v>5.6180555555555552E-4</v>
      </c>
      <c r="G11" s="105">
        <v>1.3701388888888888E-3</v>
      </c>
      <c r="H11" s="106">
        <v>2.8837962962962962E-3</v>
      </c>
      <c r="I11" s="105">
        <v>5.9562499999999997E-3</v>
      </c>
      <c r="J11" s="95"/>
      <c r="K11" s="96"/>
      <c r="L11" s="110">
        <v>2.9293981481481478E-4</v>
      </c>
      <c r="M11" s="95"/>
      <c r="N11" s="95"/>
      <c r="O11" s="96"/>
      <c r="P11" s="121">
        <v>3.6261574074074072E-4</v>
      </c>
      <c r="Q11" s="95">
        <v>7.2268518518518515E-4</v>
      </c>
      <c r="R11" s="95"/>
      <c r="S11" s="96"/>
      <c r="T11" s="110">
        <v>3.6377314814814817E-4</v>
      </c>
      <c r="U11" s="95"/>
      <c r="V11" s="95"/>
      <c r="W11" s="96"/>
      <c r="X11" s="94"/>
      <c r="Y11" s="95"/>
      <c r="Z11" s="96"/>
      <c r="AA11" s="97"/>
      <c r="AB11" s="98" t="str">
        <f t="shared" si="4"/>
        <v/>
      </c>
      <c r="AC11" s="98" t="str">
        <f t="shared" si="5"/>
        <v/>
      </c>
      <c r="AD11" s="98" t="str">
        <f t="shared" si="6"/>
        <v/>
      </c>
      <c r="AE11" s="98" t="str">
        <f t="shared" si="7"/>
        <v/>
      </c>
      <c r="AF11" s="99"/>
      <c r="AG11" s="100" t="str">
        <f>VLOOKUP(A11,'[1]Contact Details'!$A:$A,1,FALSE)</f>
        <v>Amelia Larkin</v>
      </c>
    </row>
    <row r="12" spans="1:33" ht="15" customHeight="1" x14ac:dyDescent="0.2">
      <c r="A12" s="83" t="s">
        <v>284</v>
      </c>
      <c r="B12" s="84">
        <v>9</v>
      </c>
      <c r="C12" s="84">
        <v>2015</v>
      </c>
      <c r="D12" s="85"/>
      <c r="E12" s="119">
        <v>3.0925925925925923E-4</v>
      </c>
      <c r="F12" s="87"/>
      <c r="G12" s="87"/>
      <c r="H12" s="87"/>
      <c r="I12" s="87"/>
      <c r="J12" s="87"/>
      <c r="K12" s="88"/>
      <c r="L12" s="119">
        <v>3.2395833333333332E-4</v>
      </c>
      <c r="M12" s="102">
        <v>7.6111111111111117E-4</v>
      </c>
      <c r="N12" s="87"/>
      <c r="O12" s="88"/>
      <c r="P12" s="86"/>
      <c r="Q12" s="87"/>
      <c r="R12" s="87"/>
      <c r="S12" s="88"/>
      <c r="T12" s="86"/>
      <c r="U12" s="87"/>
      <c r="V12" s="87"/>
      <c r="W12" s="88"/>
      <c r="X12" s="86"/>
      <c r="Y12" s="87"/>
      <c r="Z12" s="88"/>
      <c r="AA12" s="89"/>
      <c r="AB12" s="90" t="str">
        <f t="shared" ref="AB12:AB18" si="8">IF($H12="","",IF($H12&lt;180/24/3600,"Y",""))</f>
        <v/>
      </c>
      <c r="AC12" s="90" t="str">
        <f t="shared" ref="AC12:AC18" si="9">IF($O12="","",IF($O12&lt;200/24/3600,"Y",""))</f>
        <v/>
      </c>
      <c r="AD12" s="90" t="str">
        <f t="shared" ref="AD12:AD18" si="10">IF($S12="","",IF($S12&lt;225/24/3600,"Y",""))</f>
        <v/>
      </c>
      <c r="AE12" s="90" t="str">
        <f t="shared" ref="AE12:AE18" si="11">IF($W12="","",IF($W12&lt;210/24/3600,"Y",""))</f>
        <v/>
      </c>
      <c r="AF12" s="63"/>
      <c r="AG12" s="64" t="str">
        <f>VLOOKUP(A12,'[1]Contact Details'!$A:$A,1,FALSE)</f>
        <v>Hayley Moore</v>
      </c>
    </row>
    <row r="13" spans="1:33" ht="15" customHeight="1" x14ac:dyDescent="0.2">
      <c r="A13" s="65" t="s">
        <v>293</v>
      </c>
      <c r="B13" s="66">
        <v>9</v>
      </c>
      <c r="C13" s="66">
        <v>2015</v>
      </c>
      <c r="D13" s="67"/>
      <c r="E13" s="120">
        <v>3.8564814814814815E-4</v>
      </c>
      <c r="F13" s="69"/>
      <c r="G13" s="69"/>
      <c r="H13" s="69"/>
      <c r="I13" s="69"/>
      <c r="J13" s="69"/>
      <c r="K13" s="70"/>
      <c r="L13" s="68"/>
      <c r="M13" s="69"/>
      <c r="N13" s="69"/>
      <c r="O13" s="70"/>
      <c r="P13" s="68"/>
      <c r="Q13" s="69"/>
      <c r="R13" s="69"/>
      <c r="S13" s="70"/>
      <c r="T13" s="68"/>
      <c r="U13" s="69"/>
      <c r="V13" s="69"/>
      <c r="W13" s="70"/>
      <c r="X13" s="68"/>
      <c r="Y13" s="69"/>
      <c r="Z13" s="70"/>
      <c r="AA13" s="71"/>
      <c r="AB13" s="72" t="str">
        <f>IF($H13="","",IF($H13&lt;180/24/3600,"Y",""))</f>
        <v/>
      </c>
      <c r="AC13" s="72" t="str">
        <f>IF($O13="","",IF($O13&lt;200/24/3600,"Y",""))</f>
        <v/>
      </c>
      <c r="AD13" s="72" t="str">
        <f>IF($S13="","",IF($S13&lt;225/24/3600,"Y",""))</f>
        <v/>
      </c>
      <c r="AE13" s="72" t="str">
        <f>IF($W13="","",IF($W13&lt;210/24/3600,"Y",""))</f>
        <v/>
      </c>
      <c r="AF13" s="73"/>
      <c r="AG13" s="74" t="str">
        <f>VLOOKUP(A13,'[1]Contact Details'!$A:$A,1,FALSE)</f>
        <v>Noa McDonald</v>
      </c>
    </row>
    <row r="14" spans="1:33" ht="15" customHeight="1" thickBot="1" x14ac:dyDescent="0.25">
      <c r="A14" s="91" t="s">
        <v>291</v>
      </c>
      <c r="B14" s="92">
        <v>10</v>
      </c>
      <c r="C14" s="92">
        <v>2014</v>
      </c>
      <c r="D14" s="93"/>
      <c r="E14" s="121">
        <v>2.699074074074074E-4</v>
      </c>
      <c r="F14" s="95"/>
      <c r="G14" s="95"/>
      <c r="H14" s="95"/>
      <c r="I14" s="95"/>
      <c r="J14" s="95"/>
      <c r="K14" s="96"/>
      <c r="L14" s="94"/>
      <c r="M14" s="95"/>
      <c r="N14" s="95"/>
      <c r="O14" s="96"/>
      <c r="P14" s="94"/>
      <c r="Q14" s="95"/>
      <c r="R14" s="95"/>
      <c r="S14" s="96"/>
      <c r="T14" s="94"/>
      <c r="U14" s="95"/>
      <c r="V14" s="95"/>
      <c r="W14" s="96"/>
      <c r="X14" s="94"/>
      <c r="Y14" s="95"/>
      <c r="Z14" s="96"/>
      <c r="AA14" s="97"/>
      <c r="AB14" s="98" t="str">
        <f>IF($H14="","",IF($H14&lt;180/24/3600,"Y",""))</f>
        <v/>
      </c>
      <c r="AC14" s="98" t="str">
        <f>IF($O14="","",IF($O14&lt;200/24/3600,"Y",""))</f>
        <v/>
      </c>
      <c r="AD14" s="98" t="str">
        <f>IF($S14="","",IF($S14&lt;225/24/3600,"Y",""))</f>
        <v/>
      </c>
      <c r="AE14" s="98" t="str">
        <f>IF($W14="","",IF($W14&lt;210/24/3600,"Y",""))</f>
        <v/>
      </c>
      <c r="AF14" s="99"/>
      <c r="AG14" s="100" t="str">
        <f>VLOOKUP(A14,'[1]Contact Details'!$A:$A,1,FALSE)</f>
        <v>Elana Booth</v>
      </c>
    </row>
    <row r="15" spans="1:33" ht="15" customHeight="1" x14ac:dyDescent="0.2">
      <c r="A15" s="83" t="s">
        <v>249</v>
      </c>
      <c r="B15" s="84">
        <v>10</v>
      </c>
      <c r="C15" s="84">
        <v>2014</v>
      </c>
      <c r="D15" s="85" t="s">
        <v>1</v>
      </c>
      <c r="E15" s="86">
        <v>2.8356481481481478E-4</v>
      </c>
      <c r="F15" s="101">
        <v>4.7511574074074068E-4</v>
      </c>
      <c r="G15" s="101">
        <v>1.1758101851851851E-3</v>
      </c>
      <c r="H15" s="102">
        <v>2.724421296296296E-3</v>
      </c>
      <c r="I15" s="102">
        <v>5.7656249999999999E-3</v>
      </c>
      <c r="J15" s="87"/>
      <c r="K15" s="88"/>
      <c r="L15" s="86">
        <v>2.9606481481481476E-4</v>
      </c>
      <c r="M15" s="101">
        <v>5.3449074074074076E-4</v>
      </c>
      <c r="N15" s="101">
        <v>1.1893518518518518E-3</v>
      </c>
      <c r="O15" s="103">
        <v>2.9636574074074075E-3</v>
      </c>
      <c r="P15" s="86">
        <v>4.7824074074074072E-4</v>
      </c>
      <c r="Q15" s="101">
        <v>7.5393518518518518E-4</v>
      </c>
      <c r="R15" s="87"/>
      <c r="S15" s="88"/>
      <c r="T15" s="104">
        <v>2.9953703703703701E-4</v>
      </c>
      <c r="U15" s="101">
        <v>6.2048611111111115E-4</v>
      </c>
      <c r="V15" s="87"/>
      <c r="W15" s="88"/>
      <c r="X15" s="104">
        <v>1.261574074074074E-3</v>
      </c>
      <c r="Y15" s="87"/>
      <c r="Z15" s="88"/>
      <c r="AA15" s="89"/>
      <c r="AB15" s="90" t="str">
        <f t="shared" ref="AB15" si="12">IF($H15="","",IF($H15&lt;180/24/3600,"Y",""))</f>
        <v/>
      </c>
      <c r="AC15" s="90" t="str">
        <f t="shared" ref="AC15" si="13">IF($O15="","",IF($O15&lt;200/24/3600,"Y",""))</f>
        <v/>
      </c>
      <c r="AD15" s="90" t="str">
        <f t="shared" ref="AD15" si="14">IF($S15="","",IF($S15&lt;225/24/3600,"Y",""))</f>
        <v/>
      </c>
      <c r="AE15" s="90" t="str">
        <f t="shared" ref="AE15" si="15">IF($W15="","",IF($W15&lt;210/24/3600,"Y",""))</f>
        <v/>
      </c>
      <c r="AF15" s="63"/>
      <c r="AG15" s="64" t="str">
        <f>VLOOKUP(A15,'[1]Contact Details'!$A:$A,1,FALSE)</f>
        <v>Poppy Richardson</v>
      </c>
    </row>
    <row r="16" spans="1:33" ht="15" customHeight="1" x14ac:dyDescent="0.2">
      <c r="A16" s="65" t="s">
        <v>282</v>
      </c>
      <c r="B16" s="66">
        <v>10</v>
      </c>
      <c r="C16" s="66">
        <v>2014</v>
      </c>
      <c r="D16" s="67"/>
      <c r="E16" s="68"/>
      <c r="F16" s="75">
        <v>7.8912037037037047E-4</v>
      </c>
      <c r="G16" s="75">
        <v>1.558912037037037E-3</v>
      </c>
      <c r="H16" s="69"/>
      <c r="I16" s="69"/>
      <c r="J16" s="69"/>
      <c r="K16" s="70"/>
      <c r="L16" s="68"/>
      <c r="M16" s="69"/>
      <c r="N16" s="75">
        <v>1.8560185185185188E-3</v>
      </c>
      <c r="O16" s="70"/>
      <c r="P16" s="68"/>
      <c r="Q16" s="69"/>
      <c r="R16" s="69"/>
      <c r="S16" s="70"/>
      <c r="T16" s="68"/>
      <c r="U16" s="69"/>
      <c r="V16" s="69"/>
      <c r="W16" s="70"/>
      <c r="X16" s="68"/>
      <c r="Y16" s="69"/>
      <c r="Z16" s="70"/>
      <c r="AA16" s="71"/>
      <c r="AB16" s="72" t="str">
        <f t="shared" si="8"/>
        <v/>
      </c>
      <c r="AC16" s="72" t="str">
        <f t="shared" si="9"/>
        <v/>
      </c>
      <c r="AD16" s="72" t="str">
        <f t="shared" si="10"/>
        <v/>
      </c>
      <c r="AE16" s="72" t="str">
        <f t="shared" si="11"/>
        <v/>
      </c>
      <c r="AF16" s="73"/>
      <c r="AG16" s="74" t="str">
        <f>VLOOKUP(A16,'[1]Contact Details'!$A:$A,1,FALSE)</f>
        <v>Sophia Kitson</v>
      </c>
    </row>
    <row r="17" spans="1:33" ht="15" customHeight="1" thickBot="1" x14ac:dyDescent="0.25">
      <c r="A17" s="91" t="s">
        <v>233</v>
      </c>
      <c r="B17" s="92">
        <v>10</v>
      </c>
      <c r="C17" s="92">
        <v>2014</v>
      </c>
      <c r="D17" s="93"/>
      <c r="E17" s="110">
        <v>2.6273148148148146E-4</v>
      </c>
      <c r="F17" s="106">
        <v>5.0277777777777777E-4</v>
      </c>
      <c r="G17" s="105">
        <v>1.2638888888888888E-3</v>
      </c>
      <c r="H17" s="105">
        <v>2.7545138888888888E-3</v>
      </c>
      <c r="I17" s="105">
        <v>5.8956018518518515E-3</v>
      </c>
      <c r="J17" s="95"/>
      <c r="K17" s="96"/>
      <c r="L17" s="94">
        <v>2.9548611111111111E-4</v>
      </c>
      <c r="M17" s="106">
        <v>5.923611111111111E-4</v>
      </c>
      <c r="N17" s="105">
        <v>1.3368055555555555E-3</v>
      </c>
      <c r="O17" s="96"/>
      <c r="P17" s="94">
        <v>3.6655092592592593E-4</v>
      </c>
      <c r="Q17" s="106">
        <v>6.6851851851851849E-4</v>
      </c>
      <c r="R17" s="105">
        <v>1.4694444444444444E-3</v>
      </c>
      <c r="S17" s="96"/>
      <c r="T17" s="94">
        <v>3.3263888888888888E-4</v>
      </c>
      <c r="U17" s="95">
        <v>1.1280092592592594E-3</v>
      </c>
      <c r="V17" s="95"/>
      <c r="W17" s="96"/>
      <c r="X17" s="121">
        <v>1.3780092592592594E-3</v>
      </c>
      <c r="Y17" s="95"/>
      <c r="Z17" s="96"/>
      <c r="AA17" s="97"/>
      <c r="AB17" s="98" t="str">
        <f t="shared" si="8"/>
        <v/>
      </c>
      <c r="AC17" s="98" t="str">
        <f t="shared" si="9"/>
        <v/>
      </c>
      <c r="AD17" s="98" t="str">
        <f t="shared" si="10"/>
        <v/>
      </c>
      <c r="AE17" s="98" t="str">
        <f t="shared" si="11"/>
        <v/>
      </c>
      <c r="AF17" s="99"/>
      <c r="AG17" s="100" t="str">
        <f>VLOOKUP(A17,'[1]Contact Details'!$A:$A,1,FALSE)</f>
        <v>Georgia Bailey</v>
      </c>
    </row>
    <row r="18" spans="1:33" ht="15" customHeight="1" x14ac:dyDescent="0.2">
      <c r="A18" s="83" t="s">
        <v>280</v>
      </c>
      <c r="B18" s="84">
        <v>10</v>
      </c>
      <c r="C18" s="84">
        <v>2014</v>
      </c>
      <c r="D18" s="85"/>
      <c r="E18" s="86"/>
      <c r="F18" s="102">
        <v>5.608796296296296E-4</v>
      </c>
      <c r="G18" s="102">
        <v>1.3456018518518517E-3</v>
      </c>
      <c r="H18" s="87"/>
      <c r="I18" s="87"/>
      <c r="J18" s="87"/>
      <c r="K18" s="88"/>
      <c r="L18" s="86"/>
      <c r="M18" s="102">
        <v>6.8379629629629628E-4</v>
      </c>
      <c r="N18" s="102">
        <v>1.386226851851852E-3</v>
      </c>
      <c r="O18" s="88"/>
      <c r="P18" s="86"/>
      <c r="Q18" s="102">
        <v>8.2187500000000001E-4</v>
      </c>
      <c r="R18" s="87"/>
      <c r="S18" s="88"/>
      <c r="T18" s="86"/>
      <c r="U18" s="87"/>
      <c r="V18" s="87"/>
      <c r="W18" s="88"/>
      <c r="X18" s="119">
        <v>1.4258101851851851E-3</v>
      </c>
      <c r="Y18" s="102">
        <v>3.1495370370370371E-3</v>
      </c>
      <c r="Z18" s="88"/>
      <c r="AA18" s="89"/>
      <c r="AB18" s="90" t="str">
        <f t="shared" si="8"/>
        <v/>
      </c>
      <c r="AC18" s="90" t="str">
        <f t="shared" si="9"/>
        <v/>
      </c>
      <c r="AD18" s="90" t="str">
        <f t="shared" si="10"/>
        <v/>
      </c>
      <c r="AE18" s="90" t="str">
        <f t="shared" si="11"/>
        <v/>
      </c>
      <c r="AF18" s="63"/>
      <c r="AG18" s="64" t="str">
        <f>VLOOKUP(A18,'[1]Contact Details'!$A:$A,1,FALSE)</f>
        <v>Luna Newson</v>
      </c>
    </row>
    <row r="19" spans="1:33" ht="15" customHeight="1" x14ac:dyDescent="0.2">
      <c r="A19" s="65" t="s">
        <v>253</v>
      </c>
      <c r="B19" s="66">
        <v>11</v>
      </c>
      <c r="C19" s="66">
        <v>2013</v>
      </c>
      <c r="D19" s="67" t="s">
        <v>1</v>
      </c>
      <c r="E19" s="68">
        <v>2.5729166666666668E-4</v>
      </c>
      <c r="F19" s="69">
        <v>4.8402777777777772E-4</v>
      </c>
      <c r="G19" s="76">
        <v>9.7731481481481476E-4</v>
      </c>
      <c r="H19" s="76">
        <v>2.10625E-3</v>
      </c>
      <c r="I19" s="76">
        <v>4.6093749999999998E-3</v>
      </c>
      <c r="J19" s="76">
        <v>9.5891203703703711E-3</v>
      </c>
      <c r="K19" s="77">
        <v>1.9225810185185183E-2</v>
      </c>
      <c r="L19" s="68"/>
      <c r="M19" s="76">
        <v>5.1192129629629623E-4</v>
      </c>
      <c r="N19" s="69"/>
      <c r="O19" s="79">
        <v>2.4633101851851851E-3</v>
      </c>
      <c r="P19" s="68"/>
      <c r="Q19" s="76">
        <v>5.7974537037037044E-4</v>
      </c>
      <c r="R19" s="75">
        <v>1.3790509259259259E-3</v>
      </c>
      <c r="S19" s="77">
        <v>2.7319444444444444E-3</v>
      </c>
      <c r="T19" s="68"/>
      <c r="U19" s="76">
        <v>5.6932870370370373E-4</v>
      </c>
      <c r="V19" s="76">
        <v>1.2300925925925925E-3</v>
      </c>
      <c r="W19" s="70"/>
      <c r="X19" s="120">
        <v>1.0740740740740741E-3</v>
      </c>
      <c r="Y19" s="75">
        <v>2.4190972222222222E-3</v>
      </c>
      <c r="Z19" s="79">
        <v>5.1795138888888889E-3</v>
      </c>
      <c r="AA19" s="71"/>
      <c r="AB19" s="72" t="str">
        <f t="shared" ref="AB19:AB44" si="16">IF($H19="","",IF($H19&lt;180/24/3600,"Y",""))</f>
        <v/>
      </c>
      <c r="AC19" s="72" t="str">
        <f t="shared" ref="AC19:AC44" si="17">IF($O19="","",IF($O19&lt;200/24/3600,"Y",""))</f>
        <v/>
      </c>
      <c r="AD19" s="72" t="str">
        <f t="shared" ref="AD19:AD44" si="18">IF($S19="","",IF($S19&lt;225/24/3600,"Y",""))</f>
        <v/>
      </c>
      <c r="AE19" s="72" t="str">
        <f t="shared" ref="AE19:AE44" si="19">IF($W19="","",IF($W19&lt;210/24/3600,"Y",""))</f>
        <v/>
      </c>
      <c r="AF19" s="73"/>
      <c r="AG19" s="74" t="str">
        <f>VLOOKUP(A19,'[1]Contact Details'!$A:$A,1,FALSE)</f>
        <v>Lyla Hill</v>
      </c>
    </row>
    <row r="20" spans="1:33" ht="15" customHeight="1" thickBot="1" x14ac:dyDescent="0.25">
      <c r="A20" s="91" t="s">
        <v>237</v>
      </c>
      <c r="B20" s="92">
        <v>11</v>
      </c>
      <c r="C20" s="92">
        <v>2013</v>
      </c>
      <c r="D20" s="93"/>
      <c r="E20" s="94">
        <v>2.4606481481481484E-4</v>
      </c>
      <c r="F20" s="95">
        <v>6.2858796296296295E-4</v>
      </c>
      <c r="G20" s="95"/>
      <c r="H20" s="95">
        <v>3.6832175925925925E-3</v>
      </c>
      <c r="I20" s="95">
        <v>7.5594907407407416E-3</v>
      </c>
      <c r="J20" s="95"/>
      <c r="K20" s="96"/>
      <c r="L20" s="94">
        <v>3.3495370370370374E-4</v>
      </c>
      <c r="M20" s="106">
        <v>5.7418981481481481E-4</v>
      </c>
      <c r="N20" s="95"/>
      <c r="O20" s="96"/>
      <c r="P20" s="94">
        <v>4.2280092592592592E-4</v>
      </c>
      <c r="Q20" s="105">
        <v>6.6099537037037027E-4</v>
      </c>
      <c r="R20" s="95">
        <v>1.5346064814814816E-3</v>
      </c>
      <c r="S20" s="96"/>
      <c r="T20" s="94"/>
      <c r="U20" s="95"/>
      <c r="V20" s="95"/>
      <c r="W20" s="96"/>
      <c r="X20" s="94"/>
      <c r="Y20" s="95"/>
      <c r="Z20" s="96"/>
      <c r="AA20" s="97"/>
      <c r="AB20" s="98" t="str">
        <f t="shared" ref="AB20:AB21" si="20">IF($H20="","",IF($H20&lt;180/24/3600,"Y",""))</f>
        <v/>
      </c>
      <c r="AC20" s="98" t="str">
        <f t="shared" ref="AC20:AC21" si="21">IF($O20="","",IF($O20&lt;200/24/3600,"Y",""))</f>
        <v/>
      </c>
      <c r="AD20" s="98" t="str">
        <f t="shared" ref="AD20:AD21" si="22">IF($S20="","",IF($S20&lt;225/24/3600,"Y",""))</f>
        <v/>
      </c>
      <c r="AE20" s="98" t="str">
        <f t="shared" ref="AE20:AE21" si="23">IF($W20="","",IF($W20&lt;210/24/3600,"Y",""))</f>
        <v/>
      </c>
      <c r="AF20" s="99"/>
      <c r="AG20" s="100" t="str">
        <f>VLOOKUP(A20,'[1]Contact Details'!$A:$A,1,FALSE)</f>
        <v>Elisabetta Scotto Di Marrazzo</v>
      </c>
    </row>
    <row r="21" spans="1:33" ht="15" customHeight="1" x14ac:dyDescent="0.2">
      <c r="A21" s="83" t="s">
        <v>283</v>
      </c>
      <c r="B21" s="84">
        <v>11</v>
      </c>
      <c r="C21" s="84">
        <v>2013</v>
      </c>
      <c r="D21" s="85"/>
      <c r="E21" s="86"/>
      <c r="F21" s="102">
        <v>6.887731481481481E-4</v>
      </c>
      <c r="G21" s="102">
        <v>1.4883101851851852E-3</v>
      </c>
      <c r="H21" s="87"/>
      <c r="I21" s="87"/>
      <c r="J21" s="87"/>
      <c r="K21" s="88"/>
      <c r="L21" s="86"/>
      <c r="M21" s="102">
        <v>7.2384259259259255E-4</v>
      </c>
      <c r="N21" s="102">
        <v>1.7711805555555556E-3</v>
      </c>
      <c r="O21" s="88"/>
      <c r="P21" s="86"/>
      <c r="Q21" s="102">
        <v>1.0049768518518517E-3</v>
      </c>
      <c r="R21" s="87"/>
      <c r="S21" s="88"/>
      <c r="T21" s="86"/>
      <c r="U21" s="87"/>
      <c r="V21" s="87"/>
      <c r="W21" s="88"/>
      <c r="X21" s="86"/>
      <c r="Y21" s="87"/>
      <c r="Z21" s="88"/>
      <c r="AA21" s="89"/>
      <c r="AB21" s="90" t="str">
        <f t="shared" si="20"/>
        <v/>
      </c>
      <c r="AC21" s="90" t="str">
        <f t="shared" si="21"/>
        <v/>
      </c>
      <c r="AD21" s="90" t="str">
        <f t="shared" si="22"/>
        <v/>
      </c>
      <c r="AE21" s="90" t="str">
        <f t="shared" si="23"/>
        <v/>
      </c>
      <c r="AF21" s="63"/>
      <c r="AG21" s="64" t="str">
        <f>VLOOKUP(A21,'[1]Contact Details'!$A:$A,1,FALSE)</f>
        <v>Natalie Moore</v>
      </c>
    </row>
    <row r="22" spans="1:33" ht="15" customHeight="1" x14ac:dyDescent="0.2">
      <c r="A22" s="65" t="s">
        <v>247</v>
      </c>
      <c r="B22" s="66">
        <v>11</v>
      </c>
      <c r="C22" s="66">
        <v>2013</v>
      </c>
      <c r="D22" s="67" t="s">
        <v>1</v>
      </c>
      <c r="E22" s="68"/>
      <c r="F22" s="76">
        <v>4.2268518518518518E-4</v>
      </c>
      <c r="G22" s="76">
        <v>9.2511574074074078E-4</v>
      </c>
      <c r="H22" s="76">
        <v>2.0214120370370373E-3</v>
      </c>
      <c r="I22" s="76">
        <v>4.1613425925925932E-3</v>
      </c>
      <c r="J22" s="76">
        <v>8.799305555555555E-3</v>
      </c>
      <c r="K22" s="77">
        <v>1.7760416666666667E-2</v>
      </c>
      <c r="L22" s="68"/>
      <c r="M22" s="76">
        <v>4.7638888888888883E-4</v>
      </c>
      <c r="N22" s="75">
        <v>1.0403935185185186E-3</v>
      </c>
      <c r="O22" s="77">
        <v>2.2697916666666669E-3</v>
      </c>
      <c r="P22" s="68"/>
      <c r="Q22" s="69">
        <v>5.4687499999999994E-4</v>
      </c>
      <c r="R22" s="76">
        <v>1.1496527777777777E-3</v>
      </c>
      <c r="S22" s="77">
        <v>2.5443287037037036E-3</v>
      </c>
      <c r="T22" s="68"/>
      <c r="U22" s="69">
        <v>4.8263888888888895E-4</v>
      </c>
      <c r="V22" s="76">
        <v>1.1642361111111111E-3</v>
      </c>
      <c r="W22" s="70"/>
      <c r="X22" s="120">
        <v>1.0502314814814814E-3</v>
      </c>
      <c r="Y22" s="75">
        <v>2.2414351851851853E-3</v>
      </c>
      <c r="Z22" s="77">
        <v>4.8356481481481479E-3</v>
      </c>
      <c r="AA22" s="71" t="s">
        <v>202</v>
      </c>
      <c r="AB22" s="72" t="str">
        <f t="shared" si="16"/>
        <v>Y</v>
      </c>
      <c r="AC22" s="72" t="str">
        <f t="shared" si="17"/>
        <v>Y</v>
      </c>
      <c r="AD22" s="72" t="str">
        <f t="shared" si="18"/>
        <v>Y</v>
      </c>
      <c r="AE22" s="72" t="str">
        <f t="shared" si="19"/>
        <v/>
      </c>
      <c r="AF22" s="73"/>
      <c r="AG22" s="74" t="str">
        <f>VLOOKUP(A22,'[1]Contact Details'!$A:$A,1,FALSE)</f>
        <v>Polly Jackson</v>
      </c>
    </row>
    <row r="23" spans="1:33" ht="15" customHeight="1" thickBot="1" x14ac:dyDescent="0.25">
      <c r="A23" s="91" t="s">
        <v>211</v>
      </c>
      <c r="B23" s="92">
        <v>11</v>
      </c>
      <c r="C23" s="92">
        <v>2013</v>
      </c>
      <c r="D23" s="93" t="s">
        <v>1</v>
      </c>
      <c r="E23" s="94">
        <v>2.1840277777777778E-4</v>
      </c>
      <c r="F23" s="95">
        <v>3.9664351851851856E-4</v>
      </c>
      <c r="G23" s="95">
        <v>8.920138888888888E-4</v>
      </c>
      <c r="H23" s="106">
        <v>2.0297453703703706E-3</v>
      </c>
      <c r="I23" s="95">
        <v>4.3134259259259263E-3</v>
      </c>
      <c r="J23" s="106">
        <v>8.8032407407407417E-3</v>
      </c>
      <c r="K23" s="107">
        <v>1.8276273148148149E-2</v>
      </c>
      <c r="L23" s="94">
        <v>2.8460648148148149E-4</v>
      </c>
      <c r="M23" s="95">
        <v>4.9155092592592588E-4</v>
      </c>
      <c r="N23" s="95">
        <v>1.0730324074074075E-3</v>
      </c>
      <c r="O23" s="96"/>
      <c r="P23" s="94">
        <v>3.2395833333333332E-4</v>
      </c>
      <c r="Q23" s="106">
        <v>6.1469907407407404E-4</v>
      </c>
      <c r="R23" s="106">
        <v>1.3116898148148148E-3</v>
      </c>
      <c r="S23" s="107">
        <v>2.7297453703703702E-3</v>
      </c>
      <c r="T23" s="94">
        <v>2.6979166666666666E-4</v>
      </c>
      <c r="U23" s="95">
        <v>4.7858796296296299E-4</v>
      </c>
      <c r="V23" s="95">
        <v>1.1406249999999999E-3</v>
      </c>
      <c r="W23" s="96"/>
      <c r="X23" s="94">
        <v>1.0657407407407406E-3</v>
      </c>
      <c r="Y23" s="106">
        <v>2.3903935185185187E-3</v>
      </c>
      <c r="Z23" s="107">
        <v>5.3460648148148148E-3</v>
      </c>
      <c r="AA23" s="97"/>
      <c r="AB23" s="98" t="str">
        <f t="shared" si="16"/>
        <v>Y</v>
      </c>
      <c r="AC23" s="98" t="str">
        <f t="shared" si="17"/>
        <v/>
      </c>
      <c r="AD23" s="98" t="str">
        <f t="shared" si="18"/>
        <v/>
      </c>
      <c r="AE23" s="98" t="str">
        <f t="shared" si="19"/>
        <v/>
      </c>
      <c r="AF23" s="99"/>
      <c r="AG23" s="100" t="str">
        <f>VLOOKUP(A23,'[1]Contact Details'!$A:$A,1,FALSE)</f>
        <v>Sophia Andrews</v>
      </c>
    </row>
    <row r="24" spans="1:33" ht="15" customHeight="1" x14ac:dyDescent="0.2">
      <c r="A24" s="83" t="s">
        <v>254</v>
      </c>
      <c r="B24" s="84">
        <v>11</v>
      </c>
      <c r="C24" s="84">
        <v>2013</v>
      </c>
      <c r="D24" s="85"/>
      <c r="E24" s="86"/>
      <c r="F24" s="87"/>
      <c r="G24" s="87"/>
      <c r="H24" s="87">
        <v>3.7876157407407407E-3</v>
      </c>
      <c r="I24" s="87">
        <v>7.7177083333333334E-3</v>
      </c>
      <c r="J24" s="87"/>
      <c r="K24" s="88"/>
      <c r="L24" s="86"/>
      <c r="M24" s="87"/>
      <c r="N24" s="87"/>
      <c r="O24" s="88"/>
      <c r="P24" s="86"/>
      <c r="Q24" s="87"/>
      <c r="R24" s="87"/>
      <c r="S24" s="88"/>
      <c r="T24" s="86"/>
      <c r="U24" s="87"/>
      <c r="V24" s="87"/>
      <c r="W24" s="88"/>
      <c r="X24" s="86"/>
      <c r="Y24" s="87"/>
      <c r="Z24" s="88"/>
      <c r="AA24" s="89"/>
      <c r="AB24" s="90" t="str">
        <f t="shared" si="16"/>
        <v/>
      </c>
      <c r="AC24" s="90" t="str">
        <f t="shared" si="17"/>
        <v/>
      </c>
      <c r="AD24" s="90" t="str">
        <f t="shared" si="18"/>
        <v/>
      </c>
      <c r="AE24" s="90" t="str">
        <f t="shared" si="19"/>
        <v/>
      </c>
      <c r="AF24" s="63"/>
      <c r="AG24" s="64" t="str">
        <f>VLOOKUP(A24,'[1]Contact Details'!$A:$A,1,FALSE)</f>
        <v>Alisa Belska</v>
      </c>
    </row>
    <row r="25" spans="1:33" ht="15" customHeight="1" x14ac:dyDescent="0.2">
      <c r="A25" s="65" t="s">
        <v>276</v>
      </c>
      <c r="B25" s="66">
        <v>11</v>
      </c>
      <c r="C25" s="66">
        <v>2013</v>
      </c>
      <c r="D25" s="67"/>
      <c r="E25" s="68"/>
      <c r="F25" s="76">
        <v>4.3287037037037035E-4</v>
      </c>
      <c r="G25" s="76">
        <v>1.0059027777777777E-3</v>
      </c>
      <c r="H25" s="75">
        <v>2.4469907407407409E-3</v>
      </c>
      <c r="I25" s="69"/>
      <c r="J25" s="69"/>
      <c r="K25" s="70"/>
      <c r="L25" s="68"/>
      <c r="M25" s="76">
        <v>5.3379629629629632E-4</v>
      </c>
      <c r="N25" s="75">
        <v>1.1761574074074074E-3</v>
      </c>
      <c r="O25" s="70"/>
      <c r="P25" s="68"/>
      <c r="Q25" s="75">
        <v>6.4108796296296299E-4</v>
      </c>
      <c r="R25" s="69"/>
      <c r="S25" s="70"/>
      <c r="T25" s="68"/>
      <c r="U25" s="69"/>
      <c r="V25" s="69"/>
      <c r="W25" s="70"/>
      <c r="X25" s="78">
        <v>1.3208333333333334E-3</v>
      </c>
      <c r="Y25" s="69"/>
      <c r="Z25" s="70"/>
      <c r="AA25" s="71"/>
      <c r="AB25" s="72" t="str">
        <f t="shared" si="16"/>
        <v/>
      </c>
      <c r="AC25" s="72" t="str">
        <f t="shared" si="17"/>
        <v/>
      </c>
      <c r="AD25" s="72" t="str">
        <f t="shared" si="18"/>
        <v/>
      </c>
      <c r="AE25" s="72" t="str">
        <f t="shared" si="19"/>
        <v/>
      </c>
      <c r="AF25" s="73"/>
      <c r="AG25" s="74" t="str">
        <f>VLOOKUP(A25,'[1]Contact Details'!$A:$A,1,FALSE)</f>
        <v>Elysia Jackson</v>
      </c>
    </row>
    <row r="26" spans="1:33" ht="15" customHeight="1" thickBot="1" x14ac:dyDescent="0.25">
      <c r="A26" s="91" t="s">
        <v>218</v>
      </c>
      <c r="B26" s="92">
        <v>12</v>
      </c>
      <c r="C26" s="92">
        <v>2012</v>
      </c>
      <c r="D26" s="93" t="s">
        <v>1</v>
      </c>
      <c r="E26" s="94"/>
      <c r="F26" s="106">
        <v>4.6435185185185186E-4</v>
      </c>
      <c r="G26" s="106">
        <v>9.9988425925925917E-4</v>
      </c>
      <c r="H26" s="106">
        <v>2.2232638888888888E-3</v>
      </c>
      <c r="I26" s="95"/>
      <c r="J26" s="95"/>
      <c r="K26" s="96"/>
      <c r="L26" s="94"/>
      <c r="M26" s="106">
        <v>5.4143518518518527E-4</v>
      </c>
      <c r="N26" s="106">
        <v>1.1962962962962962E-3</v>
      </c>
      <c r="O26" s="108">
        <v>2.5134259259259259E-3</v>
      </c>
      <c r="P26" s="94"/>
      <c r="Q26" s="106">
        <v>5.7719907407407405E-4</v>
      </c>
      <c r="R26" s="106">
        <v>1.2386574074074075E-3</v>
      </c>
      <c r="S26" s="96">
        <v>2.945486111111111E-3</v>
      </c>
      <c r="T26" s="94"/>
      <c r="U26" s="106">
        <v>5.3784722222222222E-4</v>
      </c>
      <c r="V26" s="95"/>
      <c r="W26" s="96"/>
      <c r="X26" s="110">
        <v>1.1300925925925927E-3</v>
      </c>
      <c r="Y26" s="105">
        <v>2.4442129629629631E-3</v>
      </c>
      <c r="Z26" s="96"/>
      <c r="AA26" s="97"/>
      <c r="AB26" s="98" t="str">
        <f t="shared" si="16"/>
        <v/>
      </c>
      <c r="AC26" s="98" t="str">
        <f t="shared" si="17"/>
        <v/>
      </c>
      <c r="AD26" s="98" t="str">
        <f t="shared" si="18"/>
        <v/>
      </c>
      <c r="AE26" s="98" t="str">
        <f t="shared" si="19"/>
        <v/>
      </c>
      <c r="AF26" s="99"/>
      <c r="AG26" s="100" t="str">
        <f>VLOOKUP(A26,'[1]Contact Details'!$A:$A,1,FALSE)</f>
        <v>Sapphire Desouza-Holwill</v>
      </c>
    </row>
    <row r="27" spans="1:33" ht="15" customHeight="1" x14ac:dyDescent="0.2">
      <c r="A27" s="83" t="s">
        <v>212</v>
      </c>
      <c r="B27" s="84">
        <v>12</v>
      </c>
      <c r="C27" s="84">
        <v>2012</v>
      </c>
      <c r="D27" s="85"/>
      <c r="E27" s="86">
        <v>2.2233796296296297E-4</v>
      </c>
      <c r="F27" s="87">
        <v>4.6608796296296296E-4</v>
      </c>
      <c r="G27" s="87">
        <v>1.1798611111111109E-3</v>
      </c>
      <c r="H27" s="102">
        <v>2.453587962962963E-3</v>
      </c>
      <c r="I27" s="87"/>
      <c r="J27" s="87"/>
      <c r="K27" s="88"/>
      <c r="L27" s="86"/>
      <c r="M27" s="101">
        <v>5.4305555555555563E-4</v>
      </c>
      <c r="N27" s="87">
        <v>1.2984953703703702E-3</v>
      </c>
      <c r="O27" s="88"/>
      <c r="P27" s="86"/>
      <c r="Q27" s="87">
        <v>6.9965277777777777E-4</v>
      </c>
      <c r="R27" s="102">
        <v>1.4365740740740741E-3</v>
      </c>
      <c r="S27" s="88"/>
      <c r="T27" s="86"/>
      <c r="U27" s="87">
        <v>6.7002314814814811E-4</v>
      </c>
      <c r="V27" s="87"/>
      <c r="W27" s="88"/>
      <c r="X27" s="86"/>
      <c r="Y27" s="87"/>
      <c r="Z27" s="88"/>
      <c r="AA27" s="89"/>
      <c r="AB27" s="90" t="str">
        <f t="shared" si="16"/>
        <v/>
      </c>
      <c r="AC27" s="90" t="str">
        <f t="shared" si="17"/>
        <v/>
      </c>
      <c r="AD27" s="90" t="str">
        <f t="shared" si="18"/>
        <v/>
      </c>
      <c r="AE27" s="90" t="str">
        <f t="shared" si="19"/>
        <v/>
      </c>
      <c r="AF27" s="63"/>
      <c r="AG27" s="64" t="str">
        <f>VLOOKUP(A27,'[1]Contact Details'!$A:$A,1,FALSE)</f>
        <v>Ella Baxter</v>
      </c>
    </row>
    <row r="28" spans="1:33" ht="15" customHeight="1" x14ac:dyDescent="0.2">
      <c r="A28" s="65" t="s">
        <v>252</v>
      </c>
      <c r="B28" s="66">
        <v>12</v>
      </c>
      <c r="C28" s="66">
        <v>2012</v>
      </c>
      <c r="D28" s="67"/>
      <c r="E28" s="68">
        <v>2.5300925925925925E-4</v>
      </c>
      <c r="F28" s="76">
        <v>4.703703703703704E-4</v>
      </c>
      <c r="G28" s="69">
        <v>1.2512731481481481E-3</v>
      </c>
      <c r="H28" s="69">
        <v>3.3449074074074071E-3</v>
      </c>
      <c r="I28" s="69">
        <v>6.9179398148148143E-3</v>
      </c>
      <c r="J28" s="69"/>
      <c r="K28" s="70"/>
      <c r="L28" s="68"/>
      <c r="M28" s="69">
        <v>6.6099537037037027E-4</v>
      </c>
      <c r="N28" s="69"/>
      <c r="O28" s="70"/>
      <c r="P28" s="68"/>
      <c r="Q28" s="69"/>
      <c r="R28" s="76">
        <v>1.3711805555555556E-3</v>
      </c>
      <c r="S28" s="70"/>
      <c r="T28" s="68"/>
      <c r="U28" s="75">
        <v>5.7164351851851853E-4</v>
      </c>
      <c r="V28" s="69">
        <v>1.7195601851851853E-3</v>
      </c>
      <c r="W28" s="70"/>
      <c r="X28" s="68">
        <v>1.4309027777777781E-3</v>
      </c>
      <c r="Y28" s="69"/>
      <c r="Z28" s="70"/>
      <c r="AA28" s="71"/>
      <c r="AB28" s="72" t="str">
        <f t="shared" si="16"/>
        <v/>
      </c>
      <c r="AC28" s="72" t="str">
        <f t="shared" si="17"/>
        <v/>
      </c>
      <c r="AD28" s="72" t="str">
        <f t="shared" si="18"/>
        <v/>
      </c>
      <c r="AE28" s="72" t="str">
        <f t="shared" si="19"/>
        <v/>
      </c>
      <c r="AF28" s="73"/>
      <c r="AG28" s="74" t="str">
        <f>VLOOKUP(A28,'[1]Contact Details'!$A:$A,1,FALSE)</f>
        <v>Megan Scott</v>
      </c>
    </row>
    <row r="29" spans="1:33" ht="15" customHeight="1" thickBot="1" x14ac:dyDescent="0.25">
      <c r="A29" s="91" t="s">
        <v>275</v>
      </c>
      <c r="B29" s="92">
        <v>12</v>
      </c>
      <c r="C29" s="92">
        <v>2012</v>
      </c>
      <c r="D29" s="93"/>
      <c r="E29" s="94"/>
      <c r="F29" s="106">
        <v>4.7314814814814816E-4</v>
      </c>
      <c r="G29" s="106">
        <v>1.1269675925925926E-3</v>
      </c>
      <c r="H29" s="105">
        <v>2.4949074074074075E-3</v>
      </c>
      <c r="I29" s="105">
        <v>5.4644675925925928E-3</v>
      </c>
      <c r="J29" s="95"/>
      <c r="K29" s="96"/>
      <c r="L29" s="94"/>
      <c r="M29" s="105">
        <v>5.8368055555555549E-4</v>
      </c>
      <c r="N29" s="105">
        <v>1.3319444444444444E-3</v>
      </c>
      <c r="O29" s="96"/>
      <c r="P29" s="94"/>
      <c r="Q29" s="95"/>
      <c r="R29" s="95"/>
      <c r="S29" s="96"/>
      <c r="T29" s="94"/>
      <c r="U29" s="95"/>
      <c r="V29" s="95"/>
      <c r="W29" s="96"/>
      <c r="X29" s="94"/>
      <c r="Y29" s="95"/>
      <c r="Z29" s="96"/>
      <c r="AA29" s="97"/>
      <c r="AB29" s="98" t="str">
        <f t="shared" si="16"/>
        <v/>
      </c>
      <c r="AC29" s="98" t="str">
        <f t="shared" si="17"/>
        <v/>
      </c>
      <c r="AD29" s="98" t="str">
        <f t="shared" si="18"/>
        <v/>
      </c>
      <c r="AE29" s="98" t="str">
        <f t="shared" si="19"/>
        <v/>
      </c>
      <c r="AF29" s="99"/>
      <c r="AG29" s="100" t="str">
        <f>VLOOKUP(A29,'[1]Contact Details'!$A:$A,1,FALSE)</f>
        <v>Lilly Bird</v>
      </c>
    </row>
    <row r="30" spans="1:33" ht="15" customHeight="1" x14ac:dyDescent="0.2">
      <c r="A30" s="83" t="s">
        <v>219</v>
      </c>
      <c r="B30" s="84">
        <v>12</v>
      </c>
      <c r="C30" s="84">
        <v>2012</v>
      </c>
      <c r="D30" s="85"/>
      <c r="E30" s="86">
        <v>2.7905092592592592E-4</v>
      </c>
      <c r="F30" s="101">
        <v>4.9282407407407413E-4</v>
      </c>
      <c r="G30" s="101">
        <v>1.0739583333333332E-3</v>
      </c>
      <c r="H30" s="101">
        <v>2.3159722222222223E-3</v>
      </c>
      <c r="I30" s="101">
        <v>5.5306712962962966E-3</v>
      </c>
      <c r="J30" s="87"/>
      <c r="K30" s="88"/>
      <c r="L30" s="86"/>
      <c r="M30" s="101">
        <v>5.695601851851851E-4</v>
      </c>
      <c r="N30" s="101">
        <v>1.2754629629629631E-3</v>
      </c>
      <c r="O30" s="88">
        <v>2.8646990740740738E-3</v>
      </c>
      <c r="P30" s="86"/>
      <c r="Q30" s="101">
        <v>5.7696759259259257E-4</v>
      </c>
      <c r="R30" s="101">
        <v>1.3112268518518518E-3</v>
      </c>
      <c r="S30" s="88"/>
      <c r="T30" s="86">
        <v>3.5358796296296294E-4</v>
      </c>
      <c r="U30" s="102">
        <v>6.333333333333333E-4</v>
      </c>
      <c r="V30" s="87"/>
      <c r="W30" s="88"/>
      <c r="X30" s="86">
        <v>1.2856481481481482E-3</v>
      </c>
      <c r="Y30" s="87"/>
      <c r="Z30" s="88"/>
      <c r="AA30" s="89"/>
      <c r="AB30" s="90" t="str">
        <f t="shared" si="16"/>
        <v/>
      </c>
      <c r="AC30" s="90" t="str">
        <f t="shared" si="17"/>
        <v/>
      </c>
      <c r="AD30" s="90" t="str">
        <f t="shared" si="18"/>
        <v/>
      </c>
      <c r="AE30" s="90" t="str">
        <f t="shared" si="19"/>
        <v/>
      </c>
      <c r="AF30" s="63"/>
      <c r="AG30" s="64" t="str">
        <f>VLOOKUP(A30,'[1]Contact Details'!$A:$A,1,FALSE)</f>
        <v>Emma Barrett</v>
      </c>
    </row>
    <row r="31" spans="1:33" ht="15" customHeight="1" x14ac:dyDescent="0.2">
      <c r="A31" s="65" t="s">
        <v>213</v>
      </c>
      <c r="B31" s="66">
        <v>12</v>
      </c>
      <c r="C31" s="66">
        <v>2012</v>
      </c>
      <c r="D31" s="67" t="s">
        <v>1</v>
      </c>
      <c r="E31" s="68">
        <v>3.0995370370370373E-4</v>
      </c>
      <c r="F31" s="76">
        <v>4.715277777777778E-4</v>
      </c>
      <c r="G31" s="76">
        <v>1.1418981481481482E-3</v>
      </c>
      <c r="H31" s="76">
        <v>2.4150462962962962E-3</v>
      </c>
      <c r="I31" s="76">
        <v>5.1875000000000003E-3</v>
      </c>
      <c r="J31" s="76">
        <v>1.0574421296296297E-2</v>
      </c>
      <c r="K31" s="77">
        <v>2.1275925925925927E-2</v>
      </c>
      <c r="L31" s="68"/>
      <c r="M31" s="76">
        <v>5.3252314814814807E-4</v>
      </c>
      <c r="N31" s="76">
        <v>1.2092592592592591E-3</v>
      </c>
      <c r="O31" s="77">
        <v>2.6740740740740739E-3</v>
      </c>
      <c r="P31" s="68"/>
      <c r="Q31" s="76">
        <v>6.7118055555555561E-4</v>
      </c>
      <c r="R31" s="76">
        <v>1.4475694444444445E-3</v>
      </c>
      <c r="S31" s="77">
        <v>2.9832175925925924E-3</v>
      </c>
      <c r="T31" s="68">
        <v>3.2349537037037036E-4</v>
      </c>
      <c r="U31" s="76">
        <v>5.6562500000000005E-4</v>
      </c>
      <c r="V31" s="69"/>
      <c r="W31" s="70"/>
      <c r="X31" s="68"/>
      <c r="Y31" s="69"/>
      <c r="Z31" s="70"/>
      <c r="AA31" s="71"/>
      <c r="AB31" s="72" t="str">
        <f t="shared" si="16"/>
        <v/>
      </c>
      <c r="AC31" s="72" t="str">
        <f t="shared" si="17"/>
        <v/>
      </c>
      <c r="AD31" s="72" t="str">
        <f t="shared" si="18"/>
        <v/>
      </c>
      <c r="AE31" s="72" t="str">
        <f t="shared" si="19"/>
        <v/>
      </c>
      <c r="AF31" s="73"/>
      <c r="AG31" s="74" t="str">
        <f>VLOOKUP(A31,'[1]Contact Details'!$A:$A,1,FALSE)</f>
        <v>Emily Smith</v>
      </c>
    </row>
    <row r="32" spans="1:33" ht="15" customHeight="1" thickBot="1" x14ac:dyDescent="0.25">
      <c r="A32" s="91" t="s">
        <v>231</v>
      </c>
      <c r="B32" s="92">
        <v>12</v>
      </c>
      <c r="C32" s="92">
        <v>2012</v>
      </c>
      <c r="D32" s="93" t="s">
        <v>1</v>
      </c>
      <c r="E32" s="94">
        <v>2.9236111111111113E-4</v>
      </c>
      <c r="F32" s="106">
        <v>5.1539351851851844E-4</v>
      </c>
      <c r="G32" s="106">
        <v>1.2863425925925926E-3</v>
      </c>
      <c r="H32" s="106">
        <v>2.7201388888888891E-3</v>
      </c>
      <c r="I32" s="106">
        <v>5.5373842592592593E-3</v>
      </c>
      <c r="J32" s="106">
        <v>1.1734837962962963E-2</v>
      </c>
      <c r="K32" s="107">
        <v>2.2690624999999999E-2</v>
      </c>
      <c r="L32" s="94"/>
      <c r="M32" s="106">
        <v>6.0451388888888892E-4</v>
      </c>
      <c r="N32" s="95">
        <v>2.0185185185185184E-3</v>
      </c>
      <c r="O32" s="107">
        <v>2.9802083333333334E-3</v>
      </c>
      <c r="P32" s="94"/>
      <c r="Q32" s="95">
        <v>6.7997685185185186E-4</v>
      </c>
      <c r="R32" s="106">
        <v>1.4424768518518519E-3</v>
      </c>
      <c r="S32" s="107">
        <v>3.1497685185185183E-3</v>
      </c>
      <c r="T32" s="94"/>
      <c r="U32" s="95">
        <v>6.5300925925925932E-4</v>
      </c>
      <c r="V32" s="95"/>
      <c r="W32" s="96"/>
      <c r="X32" s="110">
        <v>1.3197916666666668E-3</v>
      </c>
      <c r="Y32" s="95"/>
      <c r="Z32" s="96"/>
      <c r="AA32" s="97"/>
      <c r="AB32" s="98" t="str">
        <f t="shared" si="16"/>
        <v/>
      </c>
      <c r="AC32" s="98" t="str">
        <f t="shared" si="17"/>
        <v/>
      </c>
      <c r="AD32" s="98" t="str">
        <f t="shared" si="18"/>
        <v/>
      </c>
      <c r="AE32" s="98" t="str">
        <f t="shared" si="19"/>
        <v/>
      </c>
      <c r="AF32" s="99"/>
      <c r="AG32" s="100" t="str">
        <f>VLOOKUP(A32,'[1]Contact Details'!$A:$A,1,FALSE)</f>
        <v>Adriana Morrison</v>
      </c>
    </row>
    <row r="33" spans="1:33" ht="15" customHeight="1" x14ac:dyDescent="0.2">
      <c r="A33" s="83" t="s">
        <v>261</v>
      </c>
      <c r="B33" s="84">
        <v>13</v>
      </c>
      <c r="C33" s="84">
        <v>2011</v>
      </c>
      <c r="D33" s="85"/>
      <c r="E33" s="86">
        <v>2.4456018518518517E-4</v>
      </c>
      <c r="F33" s="101">
        <v>4.5636574074074069E-4</v>
      </c>
      <c r="G33" s="87">
        <v>1.4244212962962962E-3</v>
      </c>
      <c r="H33" s="87"/>
      <c r="I33" s="87"/>
      <c r="J33" s="87"/>
      <c r="K33" s="88"/>
      <c r="L33" s="86"/>
      <c r="M33" s="87">
        <v>6.0740740740740742E-4</v>
      </c>
      <c r="N33" s="102">
        <v>1.2067129629629628E-3</v>
      </c>
      <c r="O33" s="88"/>
      <c r="P33" s="86"/>
      <c r="Q33" s="87"/>
      <c r="R33" s="102">
        <v>1.3354166666666666E-3</v>
      </c>
      <c r="S33" s="88"/>
      <c r="T33" s="86"/>
      <c r="U33" s="87"/>
      <c r="V33" s="87"/>
      <c r="W33" s="88"/>
      <c r="X33" s="86"/>
      <c r="Y33" s="87"/>
      <c r="Z33" s="88"/>
      <c r="AA33" s="89"/>
      <c r="AB33" s="90" t="str">
        <f t="shared" si="16"/>
        <v/>
      </c>
      <c r="AC33" s="90" t="str">
        <f t="shared" si="17"/>
        <v/>
      </c>
      <c r="AD33" s="90" t="str">
        <f t="shared" si="18"/>
        <v/>
      </c>
      <c r="AE33" s="90" t="str">
        <f t="shared" si="19"/>
        <v/>
      </c>
      <c r="AF33" s="63"/>
      <c r="AG33" s="64" t="str">
        <f>VLOOKUP(A33,'[1]Contact Details'!$A:$A,1,FALSE)</f>
        <v>Michelle Agada</v>
      </c>
    </row>
    <row r="34" spans="1:33" ht="15" customHeight="1" x14ac:dyDescent="0.2">
      <c r="A34" s="65" t="s">
        <v>281</v>
      </c>
      <c r="B34" s="66">
        <v>13</v>
      </c>
      <c r="C34" s="66">
        <v>2011</v>
      </c>
      <c r="D34" s="67"/>
      <c r="E34" s="68"/>
      <c r="F34" s="75">
        <v>4.8634259259259263E-4</v>
      </c>
      <c r="G34" s="75">
        <v>1.1061342592592592E-3</v>
      </c>
      <c r="H34" s="69"/>
      <c r="I34" s="69"/>
      <c r="J34" s="69"/>
      <c r="K34" s="70"/>
      <c r="L34" s="68"/>
      <c r="M34" s="69"/>
      <c r="N34" s="69"/>
      <c r="O34" s="70"/>
      <c r="P34" s="68"/>
      <c r="Q34" s="75">
        <v>6.7615740740740744E-4</v>
      </c>
      <c r="R34" s="69"/>
      <c r="S34" s="70"/>
      <c r="T34" s="68"/>
      <c r="U34" s="69"/>
      <c r="V34" s="69"/>
      <c r="W34" s="70"/>
      <c r="X34" s="68"/>
      <c r="Y34" s="69"/>
      <c r="Z34" s="70"/>
      <c r="AA34" s="71"/>
      <c r="AB34" s="72" t="str">
        <f t="shared" si="16"/>
        <v/>
      </c>
      <c r="AC34" s="72" t="str">
        <f t="shared" si="17"/>
        <v/>
      </c>
      <c r="AD34" s="72" t="str">
        <f t="shared" si="18"/>
        <v/>
      </c>
      <c r="AE34" s="72" t="str">
        <f t="shared" si="19"/>
        <v/>
      </c>
      <c r="AF34" s="73"/>
      <c r="AG34" s="74" t="str">
        <f>VLOOKUP(A34,'[1]Contact Details'!$A:$A,1,FALSE)</f>
        <v>Abi Chaplin</v>
      </c>
    </row>
    <row r="35" spans="1:33" ht="15" customHeight="1" thickBot="1" x14ac:dyDescent="0.25">
      <c r="A35" s="91" t="s">
        <v>220</v>
      </c>
      <c r="B35" s="92">
        <v>14</v>
      </c>
      <c r="C35" s="92">
        <v>2010</v>
      </c>
      <c r="D35" s="93" t="s">
        <v>1</v>
      </c>
      <c r="E35" s="94"/>
      <c r="F35" s="95">
        <v>4.3032407407407407E-4</v>
      </c>
      <c r="G35" s="95">
        <v>9.7766203703703708E-4</v>
      </c>
      <c r="H35" s="106">
        <v>2.3004629629629629E-3</v>
      </c>
      <c r="I35" s="105">
        <v>4.7973379629629633E-3</v>
      </c>
      <c r="J35" s="105">
        <v>9.9748842592592597E-3</v>
      </c>
      <c r="K35" s="96"/>
      <c r="L35" s="94"/>
      <c r="M35" s="106">
        <v>5.0763888888888885E-4</v>
      </c>
      <c r="N35" s="106">
        <v>1.1678240740740739E-3</v>
      </c>
      <c r="O35" s="108">
        <v>2.4050925925925928E-3</v>
      </c>
      <c r="P35" s="94"/>
      <c r="Q35" s="106">
        <v>5.0196759259259259E-4</v>
      </c>
      <c r="R35" s="106">
        <v>1.1844907407407407E-3</v>
      </c>
      <c r="S35" s="108">
        <v>2.4667824074074076E-3</v>
      </c>
      <c r="T35" s="94">
        <v>3.5717592592592593E-4</v>
      </c>
      <c r="U35" s="95">
        <v>5.1689814814814816E-4</v>
      </c>
      <c r="V35" s="106">
        <v>1.2459490740740742E-3</v>
      </c>
      <c r="W35" s="108">
        <v>2.7800925925925923E-3</v>
      </c>
      <c r="X35" s="110">
        <v>1.0582175925925926E-3</v>
      </c>
      <c r="Y35" s="106">
        <v>2.3718750000000003E-3</v>
      </c>
      <c r="Z35" s="108">
        <v>5.0128472222222224E-3</v>
      </c>
      <c r="AA35" s="97"/>
      <c r="AB35" s="98" t="str">
        <f t="shared" si="16"/>
        <v/>
      </c>
      <c r="AC35" s="98" t="str">
        <f t="shared" si="17"/>
        <v/>
      </c>
      <c r="AD35" s="98" t="str">
        <f t="shared" si="18"/>
        <v>Y</v>
      </c>
      <c r="AE35" s="98" t="str">
        <f t="shared" si="19"/>
        <v/>
      </c>
      <c r="AF35" s="99"/>
      <c r="AG35" s="100" t="str">
        <f>VLOOKUP(A35,'[1]Contact Details'!$A:$A,1,FALSE)</f>
        <v>Gracie-Mai Lloyd</v>
      </c>
    </row>
    <row r="36" spans="1:33" ht="15" customHeight="1" x14ac:dyDescent="0.2">
      <c r="A36" s="83" t="s">
        <v>184</v>
      </c>
      <c r="B36" s="84">
        <v>15</v>
      </c>
      <c r="C36" s="84">
        <v>2009</v>
      </c>
      <c r="D36" s="85" t="s">
        <v>1</v>
      </c>
      <c r="E36" s="86">
        <v>2.7604166666666668E-4</v>
      </c>
      <c r="F36" s="101">
        <v>3.902777777777778E-4</v>
      </c>
      <c r="G36" s="101">
        <v>8.7743055555555556E-4</v>
      </c>
      <c r="H36" s="101">
        <v>1.892939814814815E-3</v>
      </c>
      <c r="I36" s="101">
        <v>3.9563657407407403E-3</v>
      </c>
      <c r="J36" s="101">
        <v>8.3281249999999987E-3</v>
      </c>
      <c r="K36" s="109">
        <v>1.5957291666666668E-2</v>
      </c>
      <c r="L36" s="86">
        <v>3.3425925925925924E-4</v>
      </c>
      <c r="M36" s="101">
        <v>4.7233796296296298E-4</v>
      </c>
      <c r="N36" s="101">
        <v>1.0074074074074074E-3</v>
      </c>
      <c r="O36" s="109">
        <v>2.1427083333333333E-3</v>
      </c>
      <c r="P36" s="86">
        <v>3.5671296296296297E-4</v>
      </c>
      <c r="Q36" s="87">
        <v>4.9687500000000003E-4</v>
      </c>
      <c r="R36" s="101">
        <v>1.0924768518518519E-3</v>
      </c>
      <c r="S36" s="109">
        <v>2.3616898148148152E-3</v>
      </c>
      <c r="T36" s="86">
        <v>2.9131944444444447E-4</v>
      </c>
      <c r="U36" s="101">
        <v>4.8506944444444438E-4</v>
      </c>
      <c r="V36" s="101">
        <v>1.1678240740740742E-3</v>
      </c>
      <c r="W36" s="88"/>
      <c r="X36" s="86">
        <v>1.020138888888889E-3</v>
      </c>
      <c r="Y36" s="101">
        <v>2.1953703703703705E-3</v>
      </c>
      <c r="Z36" s="109">
        <v>4.709375E-3</v>
      </c>
      <c r="AA36" s="89" t="s">
        <v>202</v>
      </c>
      <c r="AB36" s="90" t="str">
        <f t="shared" si="16"/>
        <v>Y</v>
      </c>
      <c r="AC36" s="90" t="str">
        <f t="shared" si="17"/>
        <v>Y</v>
      </c>
      <c r="AD36" s="90" t="str">
        <f t="shared" si="18"/>
        <v>Y</v>
      </c>
      <c r="AE36" s="90" t="str">
        <f t="shared" si="19"/>
        <v/>
      </c>
      <c r="AF36" s="63"/>
      <c r="AG36" s="64" t="str">
        <f>VLOOKUP(A36,'[1]Contact Details'!$A:$A,1,FALSE)</f>
        <v>Eden Benion</v>
      </c>
    </row>
    <row r="37" spans="1:33" ht="14.25" customHeight="1" x14ac:dyDescent="0.2">
      <c r="A37" s="65" t="s">
        <v>120</v>
      </c>
      <c r="B37" s="66">
        <v>17</v>
      </c>
      <c r="C37" s="66">
        <v>2007</v>
      </c>
      <c r="D37" s="67" t="s">
        <v>1</v>
      </c>
      <c r="E37" s="68">
        <v>2.4560185185185183E-4</v>
      </c>
      <c r="F37" s="69">
        <v>3.5300925925925924E-4</v>
      </c>
      <c r="G37" s="69">
        <v>7.6458333333333326E-4</v>
      </c>
      <c r="H37" s="69">
        <v>1.7476851851851852E-3</v>
      </c>
      <c r="I37" s="69">
        <v>3.8486111111111112E-3</v>
      </c>
      <c r="J37" s="69"/>
      <c r="K37" s="70"/>
      <c r="L37" s="68">
        <v>2.8136574074074077E-4</v>
      </c>
      <c r="M37" s="69">
        <v>4.1030092592592599E-4</v>
      </c>
      <c r="N37" s="69">
        <v>9.2060185185185203E-4</v>
      </c>
      <c r="O37" s="70">
        <v>1.9591435185185185E-3</v>
      </c>
      <c r="P37" s="68">
        <v>3.9074074074074071E-4</v>
      </c>
      <c r="Q37" s="69">
        <v>4.9027777777777774E-4</v>
      </c>
      <c r="R37" s="69">
        <v>1.0524305555555554E-3</v>
      </c>
      <c r="S37" s="70">
        <v>2.6938657407407402E-3</v>
      </c>
      <c r="T37" s="68">
        <v>2.5636574074074071E-4</v>
      </c>
      <c r="U37" s="69">
        <v>3.7418981481481483E-4</v>
      </c>
      <c r="V37" s="69">
        <v>9.1365740740740741E-4</v>
      </c>
      <c r="W37" s="70">
        <v>2.3880787037037035E-3</v>
      </c>
      <c r="X37" s="68">
        <v>8.8449074074074081E-4</v>
      </c>
      <c r="Y37" s="69">
        <v>1.9564814814814814E-3</v>
      </c>
      <c r="Z37" s="70">
        <v>4.4256944444444448E-3</v>
      </c>
      <c r="AA37" s="71" t="s">
        <v>202</v>
      </c>
      <c r="AB37" s="72" t="str">
        <f t="shared" ref="AB37:AB40" si="24">IF($H37="","",IF($H37&lt;180/24/3600,"Y",""))</f>
        <v>Y</v>
      </c>
      <c r="AC37" s="72" t="str">
        <f t="shared" ref="AC37:AC40" si="25">IF($O37="","",IF($O37&lt;200/24/3600,"Y",""))</f>
        <v>Y</v>
      </c>
      <c r="AD37" s="72" t="str">
        <f t="shared" ref="AD37:AD40" si="26">IF($S37="","",IF($S37&lt;225/24/3600,"Y",""))</f>
        <v/>
      </c>
      <c r="AE37" s="72" t="str">
        <f t="shared" ref="AE37:AE40" si="27">IF($W37="","",IF($W37&lt;210/24/3600,"Y",""))</f>
        <v>Y</v>
      </c>
      <c r="AF37" s="73"/>
      <c r="AG37" s="74" t="str">
        <f>VLOOKUP(A37,'[1]Contact Details'!$A:$A,1,FALSE)</f>
        <v>Sarah Rose</v>
      </c>
    </row>
    <row r="38" spans="1:33" ht="15" customHeight="1" thickBot="1" x14ac:dyDescent="0.25">
      <c r="A38" s="91" t="s">
        <v>225</v>
      </c>
      <c r="B38" s="92">
        <v>18</v>
      </c>
      <c r="C38" s="92">
        <v>2006</v>
      </c>
      <c r="D38" s="93" t="s">
        <v>1</v>
      </c>
      <c r="E38" s="94"/>
      <c r="F38" s="95">
        <v>3.5034722222222216E-4</v>
      </c>
      <c r="G38" s="95">
        <v>7.9687499999999995E-4</v>
      </c>
      <c r="H38" s="95">
        <v>1.7778935185185183E-3</v>
      </c>
      <c r="I38" s="95">
        <v>3.8603009259259263E-3</v>
      </c>
      <c r="J38" s="95">
        <v>8.047569444444444E-3</v>
      </c>
      <c r="K38" s="96">
        <v>1.547662037037037E-2</v>
      </c>
      <c r="L38" s="94"/>
      <c r="M38" s="95">
        <v>4.2546296296296294E-4</v>
      </c>
      <c r="N38" s="95">
        <v>9.4560185185185188E-4</v>
      </c>
      <c r="O38" s="96">
        <v>2.0740740740740741E-3</v>
      </c>
      <c r="P38" s="94"/>
      <c r="Q38" s="95">
        <v>4.696759259259259E-4</v>
      </c>
      <c r="R38" s="106">
        <v>1.073263888888889E-3</v>
      </c>
      <c r="S38" s="96">
        <v>2.3144675925925924E-3</v>
      </c>
      <c r="T38" s="94"/>
      <c r="U38" s="95">
        <v>4.3877314814814804E-4</v>
      </c>
      <c r="V38" s="95">
        <v>1.0806712962962962E-3</v>
      </c>
      <c r="W38" s="96"/>
      <c r="X38" s="94">
        <v>9.3981481481481477E-4</v>
      </c>
      <c r="Y38" s="95">
        <v>2.0672453703703703E-3</v>
      </c>
      <c r="Z38" s="107">
        <v>4.5590277777777773E-3</v>
      </c>
      <c r="AA38" s="97" t="s">
        <v>202</v>
      </c>
      <c r="AB38" s="98" t="str">
        <f t="shared" si="16"/>
        <v>Y</v>
      </c>
      <c r="AC38" s="98" t="str">
        <f t="shared" si="17"/>
        <v>Y</v>
      </c>
      <c r="AD38" s="98" t="str">
        <f t="shared" si="18"/>
        <v>Y</v>
      </c>
      <c r="AE38" s="98" t="str">
        <f t="shared" si="19"/>
        <v/>
      </c>
      <c r="AF38" s="99"/>
      <c r="AG38" s="100" t="str">
        <f>VLOOKUP(A38,'[1]Contact Details'!$A:$A,1,FALSE)</f>
        <v>Phoebe Mallen</v>
      </c>
    </row>
    <row r="39" spans="1:33" ht="15" customHeight="1" x14ac:dyDescent="0.2">
      <c r="A39" s="83" t="s">
        <v>198</v>
      </c>
      <c r="B39" s="84">
        <v>18</v>
      </c>
      <c r="C39" s="84">
        <v>2006</v>
      </c>
      <c r="D39" s="85" t="s">
        <v>1</v>
      </c>
      <c r="E39" s="86"/>
      <c r="F39" s="87">
        <v>4.8622685185185184E-4</v>
      </c>
      <c r="G39" s="87">
        <v>1.1606481481481481E-3</v>
      </c>
      <c r="H39" s="87">
        <v>2.4399305555555559E-3</v>
      </c>
      <c r="I39" s="87"/>
      <c r="J39" s="87"/>
      <c r="K39" s="88"/>
      <c r="L39" s="86"/>
      <c r="M39" s="87">
        <v>5.877314814814815E-4</v>
      </c>
      <c r="N39" s="87"/>
      <c r="O39" s="88">
        <v>2.9189814814814812E-3</v>
      </c>
      <c r="P39" s="86"/>
      <c r="Q39" s="87">
        <v>6.2118055555555559E-4</v>
      </c>
      <c r="R39" s="87">
        <v>1.4506944444444446E-3</v>
      </c>
      <c r="S39" s="88">
        <v>3.0868055555555557E-3</v>
      </c>
      <c r="T39" s="86">
        <v>2.6875E-4</v>
      </c>
      <c r="U39" s="87">
        <v>6.1157407407407417E-4</v>
      </c>
      <c r="V39" s="87"/>
      <c r="W39" s="88"/>
      <c r="X39" s="86"/>
      <c r="Y39" s="87"/>
      <c r="Z39" s="88"/>
      <c r="AA39" s="89"/>
      <c r="AB39" s="90" t="str">
        <f t="shared" si="16"/>
        <v/>
      </c>
      <c r="AC39" s="90" t="str">
        <f t="shared" si="17"/>
        <v/>
      </c>
      <c r="AD39" s="90" t="str">
        <f t="shared" si="18"/>
        <v/>
      </c>
      <c r="AE39" s="90" t="str">
        <f t="shared" si="19"/>
        <v/>
      </c>
      <c r="AF39" s="63"/>
      <c r="AG39" s="64" t="str">
        <f>VLOOKUP(A39,'[1]Contact Details'!$A:$A,1,FALSE)</f>
        <v>Grace Duncan</v>
      </c>
    </row>
    <row r="40" spans="1:33" ht="15" customHeight="1" x14ac:dyDescent="0.2">
      <c r="A40" s="65" t="s">
        <v>86</v>
      </c>
      <c r="B40" s="66">
        <v>25</v>
      </c>
      <c r="C40" s="66">
        <v>1999</v>
      </c>
      <c r="D40" s="67" t="s">
        <v>1</v>
      </c>
      <c r="E40" s="68"/>
      <c r="F40" s="80"/>
      <c r="G40" s="80">
        <v>1.3143518518518519E-3</v>
      </c>
      <c r="H40" s="80"/>
      <c r="I40" s="69"/>
      <c r="J40" s="80"/>
      <c r="K40" s="81"/>
      <c r="L40" s="68"/>
      <c r="M40" s="80"/>
      <c r="N40" s="80"/>
      <c r="O40" s="81"/>
      <c r="P40" s="68"/>
      <c r="Q40" s="80"/>
      <c r="R40" s="80">
        <v>1.5284722222222221E-3</v>
      </c>
      <c r="S40" s="81"/>
      <c r="T40" s="68"/>
      <c r="U40" s="80"/>
      <c r="V40" s="80"/>
      <c r="W40" s="81"/>
      <c r="X40" s="82"/>
      <c r="Y40" s="80"/>
      <c r="Z40" s="81"/>
      <c r="AA40" s="71"/>
      <c r="AB40" s="72" t="str">
        <f t="shared" si="24"/>
        <v/>
      </c>
      <c r="AC40" s="72" t="str">
        <f t="shared" si="25"/>
        <v/>
      </c>
      <c r="AD40" s="72" t="str">
        <f t="shared" si="26"/>
        <v/>
      </c>
      <c r="AE40" s="72" t="str">
        <f t="shared" si="27"/>
        <v/>
      </c>
      <c r="AF40" s="73"/>
      <c r="AG40" s="74" t="str">
        <f>VLOOKUP(A40,'[1]Contact Details'!$A:$A,1,FALSE)</f>
        <v>Jemma Garry</v>
      </c>
    </row>
    <row r="41" spans="1:33" ht="15" customHeight="1" thickBot="1" x14ac:dyDescent="0.25">
      <c r="A41" s="91" t="s">
        <v>248</v>
      </c>
      <c r="B41" s="92">
        <v>40</v>
      </c>
      <c r="C41" s="92">
        <v>1984</v>
      </c>
      <c r="D41" s="93" t="s">
        <v>1</v>
      </c>
      <c r="E41" s="94"/>
      <c r="F41" s="95">
        <v>3.9479166666666666E-4</v>
      </c>
      <c r="G41" s="95">
        <v>8.7789351851851841E-4</v>
      </c>
      <c r="H41" s="95">
        <v>1.9672453703703705E-3</v>
      </c>
      <c r="I41" s="95">
        <v>4.2134259259259252E-3</v>
      </c>
      <c r="J41" s="95">
        <v>8.6064814814814806E-3</v>
      </c>
      <c r="K41" s="96"/>
      <c r="L41" s="94"/>
      <c r="M41" s="106">
        <v>4.7268518518518525E-4</v>
      </c>
      <c r="N41" s="95">
        <v>1.0289351851851852E-3</v>
      </c>
      <c r="O41" s="96">
        <v>2.2162037037037033E-3</v>
      </c>
      <c r="P41" s="94"/>
      <c r="Q41" s="105">
        <v>5.8009259259259255E-4</v>
      </c>
      <c r="R41" s="95"/>
      <c r="S41" s="96"/>
      <c r="T41" s="94"/>
      <c r="U41" s="106">
        <v>4.3668981481481477E-4</v>
      </c>
      <c r="V41" s="95">
        <v>1.0245370370370371E-3</v>
      </c>
      <c r="W41" s="96"/>
      <c r="X41" s="94">
        <v>1.0131944444444444E-3</v>
      </c>
      <c r="Y41" s="95">
        <v>2.2222222222222222E-3</v>
      </c>
      <c r="Z41" s="96"/>
      <c r="AA41" s="97"/>
      <c r="AB41" s="98" t="str">
        <f t="shared" si="16"/>
        <v>Y</v>
      </c>
      <c r="AC41" s="98" t="str">
        <f t="shared" si="17"/>
        <v>Y</v>
      </c>
      <c r="AD41" s="98" t="str">
        <f t="shared" si="18"/>
        <v/>
      </c>
      <c r="AE41" s="98" t="str">
        <f t="shared" si="19"/>
        <v/>
      </c>
      <c r="AF41" s="99"/>
      <c r="AG41" s="100" t="str">
        <f>VLOOKUP(A41,'[1]Contact Details'!$A:$A,1,FALSE)</f>
        <v>Katie Richardson</v>
      </c>
    </row>
    <row r="42" spans="1:33" ht="15" customHeight="1" x14ac:dyDescent="0.2">
      <c r="A42" s="83" t="s">
        <v>113</v>
      </c>
      <c r="B42" s="84">
        <v>54</v>
      </c>
      <c r="C42" s="84">
        <v>1970</v>
      </c>
      <c r="D42" s="85" t="s">
        <v>1</v>
      </c>
      <c r="E42" s="86"/>
      <c r="F42" s="111">
        <v>4.2071759259259259E-4</v>
      </c>
      <c r="G42" s="111">
        <v>1.0280092592592591E-3</v>
      </c>
      <c r="H42" s="87"/>
      <c r="I42" s="111"/>
      <c r="J42" s="87"/>
      <c r="K42" s="88"/>
      <c r="L42" s="86"/>
      <c r="M42" s="111"/>
      <c r="N42" s="111"/>
      <c r="O42" s="112"/>
      <c r="P42" s="86"/>
      <c r="Q42" s="111"/>
      <c r="R42" s="111">
        <v>1.3785879629629632E-3</v>
      </c>
      <c r="S42" s="88"/>
      <c r="T42" s="86"/>
      <c r="U42" s="111"/>
      <c r="V42" s="111">
        <v>1.3877314814814813E-3</v>
      </c>
      <c r="W42" s="112">
        <v>2.9971064814814812E-3</v>
      </c>
      <c r="X42" s="113"/>
      <c r="Y42" s="87"/>
      <c r="Z42" s="112">
        <v>5.7481481481481481E-3</v>
      </c>
      <c r="AA42" s="89"/>
      <c r="AB42" s="90" t="str">
        <f t="shared" si="16"/>
        <v/>
      </c>
      <c r="AC42" s="90" t="str">
        <f t="shared" si="17"/>
        <v/>
      </c>
      <c r="AD42" s="90" t="str">
        <f t="shared" si="18"/>
        <v/>
      </c>
      <c r="AE42" s="90" t="str">
        <f t="shared" si="19"/>
        <v/>
      </c>
      <c r="AF42" s="63"/>
      <c r="AG42" s="64" t="str">
        <f>VLOOKUP(A42,'[1]Contact Details'!$A:$A,1,FALSE)</f>
        <v>Wendy Airey</v>
      </c>
    </row>
    <row r="43" spans="1:33" ht="15" customHeight="1" x14ac:dyDescent="0.2">
      <c r="A43" s="65" t="s">
        <v>203</v>
      </c>
      <c r="B43" s="66">
        <v>60</v>
      </c>
      <c r="C43" s="66">
        <v>1964</v>
      </c>
      <c r="D43" s="67" t="s">
        <v>1</v>
      </c>
      <c r="E43" s="68"/>
      <c r="F43" s="80">
        <v>4.8449074074074074E-4</v>
      </c>
      <c r="G43" s="80">
        <v>1.062152777777778E-3</v>
      </c>
      <c r="H43" s="80">
        <v>2.3047453703703702E-3</v>
      </c>
      <c r="I43" s="80">
        <v>4.9171296296296298E-3</v>
      </c>
      <c r="J43" s="80">
        <v>1.0155324074074075E-2</v>
      </c>
      <c r="K43" s="81">
        <v>1.9365509259259259E-2</v>
      </c>
      <c r="L43" s="68"/>
      <c r="M43" s="80">
        <v>5.5613425925925926E-4</v>
      </c>
      <c r="N43" s="80">
        <v>1.2362268518518519E-3</v>
      </c>
      <c r="O43" s="81">
        <v>2.6226851851851849E-3</v>
      </c>
      <c r="P43" s="68"/>
      <c r="Q43" s="80">
        <v>6.6377314814814814E-4</v>
      </c>
      <c r="R43" s="80"/>
      <c r="S43" s="81">
        <v>3.078356481481481E-3</v>
      </c>
      <c r="T43" s="68"/>
      <c r="U43" s="118">
        <v>6.6261574074074074E-4</v>
      </c>
      <c r="V43" s="69"/>
      <c r="W43" s="70"/>
      <c r="X43" s="82">
        <v>1.2687499999999999E-3</v>
      </c>
      <c r="Y43" s="80">
        <v>2.7402777777777777E-3</v>
      </c>
      <c r="Z43" s="70"/>
      <c r="AA43" s="71"/>
      <c r="AB43" s="72" t="str">
        <f t="shared" si="16"/>
        <v/>
      </c>
      <c r="AC43" s="72" t="str">
        <f t="shared" si="17"/>
        <v/>
      </c>
      <c r="AD43" s="72" t="str">
        <f t="shared" si="18"/>
        <v/>
      </c>
      <c r="AE43" s="72" t="str">
        <f t="shared" si="19"/>
        <v/>
      </c>
      <c r="AF43" s="73"/>
      <c r="AG43" s="74" t="str">
        <f>VLOOKUP(A43,'[1]Contact Details'!$A:$A,1,FALSE)</f>
        <v>Jane Smith</v>
      </c>
    </row>
    <row r="44" spans="1:33" ht="15" customHeight="1" thickBot="1" x14ac:dyDescent="0.25">
      <c r="A44" s="39" t="s">
        <v>87</v>
      </c>
      <c r="B44" s="34">
        <v>68</v>
      </c>
      <c r="C44" s="34">
        <v>1956</v>
      </c>
      <c r="D44" s="41" t="s">
        <v>1</v>
      </c>
      <c r="E44" s="43"/>
      <c r="F44" s="37">
        <v>5.4768518518518523E-4</v>
      </c>
      <c r="G44" s="37">
        <v>1.3255787037037038E-3</v>
      </c>
      <c r="H44" s="37">
        <v>2.7501157407407409E-3</v>
      </c>
      <c r="I44" s="37">
        <v>5.7589120370370381E-3</v>
      </c>
      <c r="J44" s="37">
        <v>1.1673726851851854E-2</v>
      </c>
      <c r="K44" s="47">
        <v>2.2455208333333337E-2</v>
      </c>
      <c r="L44" s="43"/>
      <c r="M44" s="37">
        <v>6.4259259259259261E-4</v>
      </c>
      <c r="N44" s="37">
        <v>1.3696759259259259E-3</v>
      </c>
      <c r="O44" s="47">
        <v>2.9643518518518517E-3</v>
      </c>
      <c r="P44" s="43"/>
      <c r="Q44" s="35"/>
      <c r="R44" s="35"/>
      <c r="S44" s="45"/>
      <c r="T44" s="43"/>
      <c r="U44" s="35"/>
      <c r="V44" s="35"/>
      <c r="W44" s="45"/>
      <c r="X44" s="48">
        <v>1.4879629629629629E-3</v>
      </c>
      <c r="Y44" s="35"/>
      <c r="Z44" s="45"/>
      <c r="AA44" s="49"/>
      <c r="AB44" s="36" t="str">
        <f t="shared" si="16"/>
        <v/>
      </c>
      <c r="AC44" s="36" t="str">
        <f t="shared" si="17"/>
        <v/>
      </c>
      <c r="AD44" s="36" t="str">
        <f t="shared" si="18"/>
        <v/>
      </c>
      <c r="AE44" s="36" t="str">
        <f t="shared" si="19"/>
        <v/>
      </c>
      <c r="AG44" s="54" t="str">
        <f>VLOOKUP(A44,'[1]Contact Details'!$A:$A,1,FALSE)</f>
        <v>Jeannie Morley</v>
      </c>
    </row>
    <row r="45" spans="1:33" ht="15" customHeight="1" thickBot="1" x14ac:dyDescent="0.25">
      <c r="A45" s="38" t="s">
        <v>85</v>
      </c>
      <c r="B45" s="3" t="s">
        <v>0</v>
      </c>
      <c r="C45" s="4" t="s">
        <v>132</v>
      </c>
      <c r="D45" s="40" t="s">
        <v>2</v>
      </c>
      <c r="E45" s="42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44" t="s">
        <v>10</v>
      </c>
      <c r="L45" s="46" t="s">
        <v>23</v>
      </c>
      <c r="M45" s="5" t="s">
        <v>24</v>
      </c>
      <c r="N45" s="5" t="s">
        <v>11</v>
      </c>
      <c r="O45" s="44" t="s">
        <v>12</v>
      </c>
      <c r="P45" s="46" t="s">
        <v>13</v>
      </c>
      <c r="Q45" s="5" t="s">
        <v>14</v>
      </c>
      <c r="R45" s="5" t="s">
        <v>15</v>
      </c>
      <c r="S45" s="44" t="s">
        <v>16</v>
      </c>
      <c r="T45" s="46" t="s">
        <v>17</v>
      </c>
      <c r="U45" s="5" t="s">
        <v>18</v>
      </c>
      <c r="V45" s="5" t="s">
        <v>19</v>
      </c>
      <c r="W45" s="44" t="s">
        <v>20</v>
      </c>
      <c r="X45" s="46" t="s">
        <v>3</v>
      </c>
      <c r="Y45" s="5" t="s">
        <v>4</v>
      </c>
      <c r="Z45" s="44" t="s">
        <v>5</v>
      </c>
      <c r="AA45" s="29">
        <v>15</v>
      </c>
      <c r="AB45" s="29" t="s">
        <v>189</v>
      </c>
      <c r="AC45" s="5" t="s">
        <v>191</v>
      </c>
      <c r="AD45" s="5" t="s">
        <v>192</v>
      </c>
      <c r="AE45" s="33" t="s">
        <v>190</v>
      </c>
    </row>
    <row r="46" spans="1:33" ht="18" customHeight="1" x14ac:dyDescent="0.2">
      <c r="A46" s="1"/>
      <c r="B46" s="23"/>
      <c r="C46" s="24"/>
      <c r="D46" s="2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30"/>
    </row>
    <row r="47" spans="1:33" ht="15" customHeight="1" x14ac:dyDescent="0.2">
      <c r="A47" s="150">
        <v>45544</v>
      </c>
      <c r="B47" s="150"/>
      <c r="C47" s="150"/>
      <c r="D47" s="151"/>
      <c r="E47" s="27">
        <v>6.9432870370370362E-4</v>
      </c>
      <c r="F47" s="25" t="s">
        <v>114</v>
      </c>
      <c r="G47" s="25"/>
      <c r="H47" s="6">
        <v>6.9432870370370362E-4</v>
      </c>
      <c r="I47" s="25" t="s">
        <v>148</v>
      </c>
      <c r="J47" s="25"/>
      <c r="K47" s="23"/>
      <c r="L47" s="27">
        <v>6.9432870370370362E-4</v>
      </c>
      <c r="M47" s="25" t="s">
        <v>114</v>
      </c>
      <c r="N47" s="25"/>
      <c r="O47" s="6">
        <v>6.9432870370370362E-4</v>
      </c>
      <c r="P47" s="25" t="s">
        <v>148</v>
      </c>
      <c r="Q47" s="25"/>
      <c r="R47" s="23"/>
      <c r="S47" s="23"/>
      <c r="T47" s="27">
        <v>6.9432870370370362E-4</v>
      </c>
      <c r="U47" s="25" t="s">
        <v>114</v>
      </c>
      <c r="V47" s="25"/>
      <c r="W47" s="6">
        <v>6.9432870370370362E-4</v>
      </c>
      <c r="X47" s="25" t="s">
        <v>148</v>
      </c>
      <c r="Y47" s="25"/>
      <c r="Z47" s="23"/>
      <c r="AA47" s="31"/>
    </row>
    <row r="48" spans="1:33" ht="6" customHeight="1" thickBot="1" x14ac:dyDescent="0.25">
      <c r="A48" s="1"/>
      <c r="B48" s="23"/>
      <c r="C48" s="24"/>
      <c r="D48" s="2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32"/>
    </row>
    <row r="49" spans="1:26" ht="15" customHeight="1" thickTop="1" thickBot="1" x14ac:dyDescent="0.25">
      <c r="A49" s="1"/>
      <c r="B49" s="23"/>
      <c r="C49" s="24"/>
      <c r="D49" s="24"/>
      <c r="E49" s="8">
        <v>6.9432870370370362E-4</v>
      </c>
      <c r="F49" s="25" t="s">
        <v>140</v>
      </c>
      <c r="G49" s="25"/>
      <c r="H49" s="7">
        <v>6.9432870370370362E-4</v>
      </c>
      <c r="I49" s="25" t="s">
        <v>141</v>
      </c>
      <c r="J49" s="25"/>
      <c r="K49" s="23"/>
      <c r="L49" s="8">
        <v>6.9432870370370362E-4</v>
      </c>
      <c r="M49" s="25" t="s">
        <v>140</v>
      </c>
      <c r="N49" s="25"/>
      <c r="O49" s="7">
        <v>6.9432870370370362E-4</v>
      </c>
      <c r="P49" s="25" t="s">
        <v>141</v>
      </c>
      <c r="Q49" s="25"/>
      <c r="R49" s="23"/>
      <c r="S49" s="23"/>
      <c r="T49" s="8">
        <v>6.9432870370370362E-4</v>
      </c>
      <c r="U49" s="25" t="s">
        <v>140</v>
      </c>
      <c r="V49" s="25"/>
      <c r="W49" s="7">
        <v>6.9432870370370362E-4</v>
      </c>
      <c r="X49" s="25" t="s">
        <v>141</v>
      </c>
      <c r="Y49" s="25"/>
      <c r="Z49" s="23"/>
    </row>
    <row r="50" spans="1:26" ht="6" customHeight="1" thickTop="1" x14ac:dyDescent="0.2">
      <c r="A50" s="1"/>
      <c r="B50" s="23"/>
      <c r="C50" s="24"/>
      <c r="D50" s="2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A51" s="1"/>
      <c r="B51" s="23"/>
      <c r="C51" s="24"/>
      <c r="D51" s="24"/>
      <c r="E51" s="9">
        <v>6.9432870370370362E-4</v>
      </c>
      <c r="F51" s="25" t="s">
        <v>146</v>
      </c>
      <c r="H51" s="28">
        <v>6.9432870370370362E-4</v>
      </c>
      <c r="I51" s="25" t="s">
        <v>147</v>
      </c>
      <c r="K51" s="23"/>
      <c r="L51" s="9">
        <v>6.9432870370370362E-4</v>
      </c>
      <c r="M51" s="25" t="s">
        <v>146</v>
      </c>
      <c r="O51" s="28">
        <v>6.9432870370370362E-4</v>
      </c>
      <c r="P51" s="25" t="s">
        <v>147</v>
      </c>
      <c r="R51" s="23"/>
      <c r="S51" s="23"/>
      <c r="T51" s="9">
        <v>6.9432870370370362E-4</v>
      </c>
      <c r="U51" s="25" t="s">
        <v>146</v>
      </c>
      <c r="W51" s="28">
        <v>6.9432870370370362E-4</v>
      </c>
      <c r="X51" s="25" t="s">
        <v>147</v>
      </c>
      <c r="Z51" s="23"/>
    </row>
  </sheetData>
  <mergeCells count="2">
    <mergeCell ref="A47:D47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G50"/>
  <sheetViews>
    <sheetView tabSelected="1" zoomScaleNormal="100" zoomScaleSheetLayoutView="75" workbookViewId="0">
      <pane xSplit="4" ySplit="3" topLeftCell="E22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L39" sqref="L39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32" width="9.7109375" style="1"/>
    <col min="33" max="33" width="15" style="1" bestFit="1" customWidth="1"/>
    <col min="34" max="16384" width="9.7109375" style="1"/>
  </cols>
  <sheetData>
    <row r="1" spans="1:33" s="18" customFormat="1" ht="18.75" x14ac:dyDescent="0.2">
      <c r="A1" s="10">
        <v>45642</v>
      </c>
      <c r="B1" s="2"/>
      <c r="C1" s="11"/>
      <c r="D1" s="11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2"/>
      <c r="X1" s="16"/>
      <c r="Y1" s="17"/>
      <c r="Z1" s="2"/>
    </row>
    <row r="2" spans="1:33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52" t="s">
        <v>193</v>
      </c>
      <c r="AB2" s="152"/>
      <c r="AC2" s="152"/>
      <c r="AD2" s="152"/>
      <c r="AE2" s="152"/>
    </row>
    <row r="3" spans="1:33" ht="15" customHeight="1" thickBot="1" x14ac:dyDescent="0.25">
      <c r="A3" s="50" t="s">
        <v>85</v>
      </c>
      <c r="B3" s="5" t="s">
        <v>0</v>
      </c>
      <c r="C3" s="22" t="s">
        <v>132</v>
      </c>
      <c r="D3" s="51" t="s">
        <v>2</v>
      </c>
      <c r="E3" s="46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4" t="s">
        <v>10</v>
      </c>
      <c r="L3" s="46" t="s">
        <v>23</v>
      </c>
      <c r="M3" s="5" t="s">
        <v>24</v>
      </c>
      <c r="N3" s="5" t="s">
        <v>11</v>
      </c>
      <c r="O3" s="44" t="s">
        <v>12</v>
      </c>
      <c r="P3" s="46" t="s">
        <v>13</v>
      </c>
      <c r="Q3" s="5" t="s">
        <v>14</v>
      </c>
      <c r="R3" s="5" t="s">
        <v>15</v>
      </c>
      <c r="S3" s="44" t="s">
        <v>16</v>
      </c>
      <c r="T3" s="46" t="s">
        <v>17</v>
      </c>
      <c r="U3" s="5" t="s">
        <v>18</v>
      </c>
      <c r="V3" s="5" t="s">
        <v>19</v>
      </c>
      <c r="W3" s="44" t="s">
        <v>20</v>
      </c>
      <c r="X3" s="46" t="s">
        <v>3</v>
      </c>
      <c r="Y3" s="5" t="s">
        <v>4</v>
      </c>
      <c r="Z3" s="44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53" t="s">
        <v>279</v>
      </c>
    </row>
    <row r="4" spans="1:33" customFormat="1" ht="15" customHeight="1" x14ac:dyDescent="0.2">
      <c r="A4" s="122" t="s">
        <v>298</v>
      </c>
      <c r="B4" s="123">
        <v>7</v>
      </c>
      <c r="C4" s="123">
        <v>2017</v>
      </c>
      <c r="D4" s="124"/>
      <c r="E4" s="148">
        <v>3.972222222222222E-4</v>
      </c>
      <c r="F4" s="126"/>
      <c r="G4" s="126"/>
      <c r="H4" s="126"/>
      <c r="I4" s="126"/>
      <c r="J4" s="126"/>
      <c r="K4" s="127"/>
      <c r="L4" s="125"/>
      <c r="M4" s="126"/>
      <c r="N4" s="126"/>
      <c r="O4" s="127"/>
      <c r="P4" s="125"/>
      <c r="Q4" s="126"/>
      <c r="R4" s="126"/>
      <c r="S4" s="127"/>
      <c r="T4" s="125"/>
      <c r="U4" s="126"/>
      <c r="V4" s="126"/>
      <c r="W4" s="127"/>
      <c r="X4" s="125"/>
      <c r="Y4" s="126"/>
      <c r="Z4" s="127"/>
      <c r="AA4" s="128"/>
      <c r="AB4" s="129" t="str">
        <f>IF($H4="","",IF($H4&lt;180/24/3600,"Y",""))</f>
        <v/>
      </c>
      <c r="AC4" s="129" t="str">
        <f>IF($O4="","",IF($O4&lt;200/24/3600,"Y",""))</f>
        <v/>
      </c>
      <c r="AD4" s="129" t="str">
        <f>IF($S4="","",IF($S4&lt;225/24/3600,"Y",""))</f>
        <v/>
      </c>
      <c r="AE4" s="129" t="str">
        <f>IF($W4="","",IF($W4&lt;210/24/3600,"Y",""))</f>
        <v/>
      </c>
      <c r="AF4" s="130"/>
      <c r="AG4" s="131" t="str">
        <f>VLOOKUP(A4,'[1]Contact Details'!$A:$A,1,FALSE)</f>
        <v>Henry Mutter</v>
      </c>
    </row>
    <row r="5" spans="1:33" customFormat="1" ht="15" customHeight="1" thickBot="1" x14ac:dyDescent="0.25">
      <c r="A5" s="132" t="s">
        <v>262</v>
      </c>
      <c r="B5" s="133">
        <v>7</v>
      </c>
      <c r="C5" s="133">
        <v>2016</v>
      </c>
      <c r="D5" s="134"/>
      <c r="E5" s="135">
        <v>3.400462962962963E-4</v>
      </c>
      <c r="F5" s="136">
        <v>7.8587962962962964E-4</v>
      </c>
      <c r="G5" s="137"/>
      <c r="H5" s="137"/>
      <c r="I5" s="137"/>
      <c r="J5" s="137"/>
      <c r="K5" s="138"/>
      <c r="L5" s="149">
        <v>3.2939814814814816E-4</v>
      </c>
      <c r="M5" s="136">
        <v>6.9710648148148149E-4</v>
      </c>
      <c r="N5" s="137"/>
      <c r="O5" s="138"/>
      <c r="P5" s="139"/>
      <c r="Q5" s="137"/>
      <c r="R5" s="137"/>
      <c r="S5" s="138"/>
      <c r="T5" s="135">
        <v>3.8541666666666667E-4</v>
      </c>
      <c r="U5" s="137"/>
      <c r="V5" s="137"/>
      <c r="W5" s="138"/>
      <c r="X5" s="139"/>
      <c r="Y5" s="137"/>
      <c r="Z5" s="138"/>
      <c r="AA5" s="140"/>
      <c r="AB5" s="141" t="str">
        <f>IF($H5="","",IF($H5&lt;175/24/3600,"Y",""))</f>
        <v/>
      </c>
      <c r="AC5" s="141" t="str">
        <f>IF($O5="","",IF($O5&lt;195/24/3600,"Y",""))</f>
        <v/>
      </c>
      <c r="AD5" s="141" t="str">
        <f>IF($S5="","",IF($S5&lt;220/24/3600,"Y",""))</f>
        <v/>
      </c>
      <c r="AE5" s="141" t="str">
        <f>IF($W5="","",IF($W5&lt;205/24/3600,"Y",""))</f>
        <v/>
      </c>
      <c r="AF5" s="142"/>
      <c r="AG5" s="143" t="str">
        <f>VLOOKUP(A5,'[1]Contact Details'!$A:$A,1,FALSE)</f>
        <v>Ralph Madine</v>
      </c>
    </row>
    <row r="6" spans="1:33" customFormat="1" ht="15" customHeight="1" x14ac:dyDescent="0.2">
      <c r="A6" s="83" t="s">
        <v>269</v>
      </c>
      <c r="B6" s="84">
        <v>8</v>
      </c>
      <c r="C6" s="84">
        <v>2016</v>
      </c>
      <c r="D6" s="85"/>
      <c r="E6" s="104">
        <v>4.0509259259259258E-4</v>
      </c>
      <c r="F6" s="87"/>
      <c r="G6" s="87"/>
      <c r="H6" s="87"/>
      <c r="I6" s="87"/>
      <c r="J6" s="87"/>
      <c r="K6" s="88"/>
      <c r="L6" s="86"/>
      <c r="M6" s="87"/>
      <c r="N6" s="87"/>
      <c r="O6" s="88"/>
      <c r="P6" s="86"/>
      <c r="Q6" s="87"/>
      <c r="R6" s="87"/>
      <c r="S6" s="88"/>
      <c r="T6" s="86"/>
      <c r="U6" s="87"/>
      <c r="V6" s="87"/>
      <c r="W6" s="88"/>
      <c r="X6" s="86"/>
      <c r="Y6" s="87"/>
      <c r="Z6" s="88"/>
      <c r="AA6" s="89"/>
      <c r="AB6" s="90" t="str">
        <f t="shared" ref="AB6:AB30" si="0">IF($H6="","",IF($H6&lt;175/24/3600,"Y",""))</f>
        <v/>
      </c>
      <c r="AC6" s="90" t="str">
        <f t="shared" ref="AC6:AC30" si="1">IF($O6="","",IF($O6&lt;195/24/3600,"Y",""))</f>
        <v/>
      </c>
      <c r="AD6" s="90" t="str">
        <f t="shared" ref="AD6:AD30" si="2">IF($S6="","",IF($S6&lt;220/24/3600,"Y",""))</f>
        <v/>
      </c>
      <c r="AE6" s="90" t="str">
        <f t="shared" ref="AE6:AE30" si="3">IF($W6="","",IF($W6&lt;205/24/3600,"Y",""))</f>
        <v/>
      </c>
      <c r="AF6" s="63"/>
      <c r="AG6" s="64" t="str">
        <f>VLOOKUP(A6,'[1]Contact Details'!$A:$A,1,FALSE)</f>
        <v>Finley Williams</v>
      </c>
    </row>
    <row r="7" spans="1:33" customFormat="1" ht="15" customHeight="1" x14ac:dyDescent="0.2">
      <c r="A7" s="65" t="s">
        <v>286</v>
      </c>
      <c r="B7" s="66">
        <v>8</v>
      </c>
      <c r="C7" s="66">
        <v>2016</v>
      </c>
      <c r="D7" s="67"/>
      <c r="E7" s="78">
        <v>3.5636574074074075E-4</v>
      </c>
      <c r="F7" s="69"/>
      <c r="G7" s="69"/>
      <c r="H7" s="69"/>
      <c r="I7" s="69"/>
      <c r="J7" s="69"/>
      <c r="K7" s="70"/>
      <c r="L7" s="120">
        <v>4.2789351851851848E-4</v>
      </c>
      <c r="M7" s="69"/>
      <c r="N7" s="69"/>
      <c r="O7" s="70"/>
      <c r="P7" s="68"/>
      <c r="Q7" s="69"/>
      <c r="R7" s="69"/>
      <c r="S7" s="70"/>
      <c r="T7" s="68"/>
      <c r="U7" s="69"/>
      <c r="V7" s="69"/>
      <c r="W7" s="70"/>
      <c r="X7" s="68"/>
      <c r="Y7" s="69"/>
      <c r="Z7" s="70"/>
      <c r="AA7" s="71"/>
      <c r="AB7" s="72" t="str">
        <f t="shared" si="0"/>
        <v/>
      </c>
      <c r="AC7" s="72" t="str">
        <f t="shared" si="1"/>
        <v/>
      </c>
      <c r="AD7" s="72" t="str">
        <f t="shared" si="2"/>
        <v/>
      </c>
      <c r="AE7" s="72" t="str">
        <f t="shared" si="3"/>
        <v/>
      </c>
      <c r="AF7" s="73"/>
      <c r="AG7" s="74" t="str">
        <f>VLOOKUP(A7,'[1]Contact Details'!$A:$A,1,FALSE)</f>
        <v>Luca Riggi</v>
      </c>
    </row>
    <row r="8" spans="1:33" customFormat="1" ht="15" customHeight="1" thickBot="1" x14ac:dyDescent="0.25">
      <c r="A8" s="91" t="s">
        <v>287</v>
      </c>
      <c r="B8" s="92">
        <v>8</v>
      </c>
      <c r="C8" s="92">
        <v>2016</v>
      </c>
      <c r="D8" s="93"/>
      <c r="E8" s="110">
        <v>4.0983796296296292E-4</v>
      </c>
      <c r="F8" s="95"/>
      <c r="G8" s="95"/>
      <c r="H8" s="95"/>
      <c r="I8" s="95"/>
      <c r="J8" s="95"/>
      <c r="K8" s="96"/>
      <c r="L8" s="121">
        <v>5.6631944444444438E-4</v>
      </c>
      <c r="M8" s="95"/>
      <c r="N8" s="95"/>
      <c r="O8" s="96"/>
      <c r="P8" s="94"/>
      <c r="Q8" s="95"/>
      <c r="R8" s="95"/>
      <c r="S8" s="96"/>
      <c r="T8" s="94"/>
      <c r="U8" s="95"/>
      <c r="V8" s="95"/>
      <c r="W8" s="96"/>
      <c r="X8" s="94"/>
      <c r="Y8" s="95"/>
      <c r="Z8" s="96"/>
      <c r="AA8" s="97"/>
      <c r="AB8" s="98" t="str">
        <f t="shared" si="0"/>
        <v/>
      </c>
      <c r="AC8" s="98" t="str">
        <f t="shared" si="1"/>
        <v/>
      </c>
      <c r="AD8" s="98" t="str">
        <f t="shared" si="2"/>
        <v/>
      </c>
      <c r="AE8" s="98" t="str">
        <f t="shared" si="3"/>
        <v/>
      </c>
      <c r="AF8" s="99"/>
      <c r="AG8" s="100" t="str">
        <f>VLOOKUP(A8,'[1]Contact Details'!$A:$A,1,FALSE)</f>
        <v>Jacob Hales</v>
      </c>
    </row>
    <row r="9" spans="1:33" customFormat="1" ht="15" customHeight="1" x14ac:dyDescent="0.2">
      <c r="A9" s="83" t="s">
        <v>297</v>
      </c>
      <c r="B9" s="84">
        <v>8</v>
      </c>
      <c r="C9" s="84">
        <v>2016</v>
      </c>
      <c r="D9" s="85"/>
      <c r="E9" s="119">
        <v>3.383101851851852E-4</v>
      </c>
      <c r="F9" s="87"/>
      <c r="G9" s="87"/>
      <c r="H9" s="87"/>
      <c r="I9" s="87"/>
      <c r="J9" s="87"/>
      <c r="K9" s="88"/>
      <c r="L9" s="119">
        <v>3.8101851851851854E-4</v>
      </c>
      <c r="M9" s="87"/>
      <c r="N9" s="87"/>
      <c r="O9" s="88"/>
      <c r="P9" s="86"/>
      <c r="Q9" s="87"/>
      <c r="R9" s="87"/>
      <c r="S9" s="88"/>
      <c r="T9" s="119">
        <v>3.8865740740740739E-4</v>
      </c>
      <c r="U9" s="87"/>
      <c r="V9" s="87"/>
      <c r="W9" s="88"/>
      <c r="X9" s="86"/>
      <c r="Y9" s="87"/>
      <c r="Z9" s="88"/>
      <c r="AA9" s="89"/>
      <c r="AB9" s="90" t="str">
        <f t="shared" ref="AB9" si="4">IF($H9="","",IF($H9&lt;180/24/3600,"Y",""))</f>
        <v/>
      </c>
      <c r="AC9" s="90" t="str">
        <f t="shared" ref="AC9" si="5">IF($O9="","",IF($O9&lt;200/24/3600,"Y",""))</f>
        <v/>
      </c>
      <c r="AD9" s="90" t="str">
        <f t="shared" ref="AD9" si="6">IF($S9="","",IF($S9&lt;225/24/3600,"Y",""))</f>
        <v/>
      </c>
      <c r="AE9" s="90" t="str">
        <f t="shared" ref="AE9" si="7">IF($W9="","",IF($W9&lt;210/24/3600,"Y",""))</f>
        <v/>
      </c>
      <c r="AF9" s="63"/>
      <c r="AG9" s="64" t="str">
        <f>VLOOKUP(A9,'[1]Contact Details'!$A:$A,1,FALSE)</f>
        <v>Grayson King</v>
      </c>
    </row>
    <row r="10" spans="1:33" customFormat="1" ht="15" customHeight="1" x14ac:dyDescent="0.2">
      <c r="A10" s="65" t="s">
        <v>270</v>
      </c>
      <c r="B10" s="66">
        <v>9</v>
      </c>
      <c r="C10" s="66">
        <v>2015</v>
      </c>
      <c r="D10" s="67"/>
      <c r="E10" s="78">
        <v>2.4282407407407407E-4</v>
      </c>
      <c r="F10" s="69"/>
      <c r="G10" s="69"/>
      <c r="H10" s="69"/>
      <c r="I10" s="69"/>
      <c r="J10" s="69"/>
      <c r="K10" s="70"/>
      <c r="L10" s="120">
        <v>2.7395833333333336E-4</v>
      </c>
      <c r="M10" s="69"/>
      <c r="N10" s="69"/>
      <c r="O10" s="70"/>
      <c r="P10" s="68"/>
      <c r="Q10" s="69"/>
      <c r="R10" s="69"/>
      <c r="S10" s="70"/>
      <c r="T10" s="120">
        <v>3.6886574074074073E-4</v>
      </c>
      <c r="U10" s="69"/>
      <c r="V10" s="69"/>
      <c r="W10" s="70"/>
      <c r="X10" s="68"/>
      <c r="Y10" s="69"/>
      <c r="Z10" s="70"/>
      <c r="AA10" s="71"/>
      <c r="AB10" s="72" t="str">
        <f t="shared" si="0"/>
        <v/>
      </c>
      <c r="AC10" s="72" t="str">
        <f t="shared" si="1"/>
        <v/>
      </c>
      <c r="AD10" s="72" t="str">
        <f t="shared" si="2"/>
        <v/>
      </c>
      <c r="AE10" s="72" t="str">
        <f t="shared" si="3"/>
        <v/>
      </c>
      <c r="AF10" s="73"/>
      <c r="AG10" s="74" t="str">
        <f>VLOOKUP(A10,'[1]Contact Details'!$A:$A,1,FALSE)</f>
        <v>Hugo Turner</v>
      </c>
    </row>
    <row r="11" spans="1:33" customFormat="1" ht="15" customHeight="1" thickBot="1" x14ac:dyDescent="0.25">
      <c r="A11" s="91" t="s">
        <v>258</v>
      </c>
      <c r="B11" s="92">
        <v>9</v>
      </c>
      <c r="C11" s="92">
        <v>2015</v>
      </c>
      <c r="D11" s="93"/>
      <c r="E11" s="110">
        <v>2.6828703703703704E-4</v>
      </c>
      <c r="F11" s="105">
        <v>6.6354166666666666E-4</v>
      </c>
      <c r="G11" s="95"/>
      <c r="H11" s="95"/>
      <c r="I11" s="95"/>
      <c r="J11" s="95"/>
      <c r="K11" s="96"/>
      <c r="L11" s="110">
        <v>3.0960648148148145E-4</v>
      </c>
      <c r="M11" s="105">
        <v>6.8831018518518525E-4</v>
      </c>
      <c r="N11" s="95"/>
      <c r="O11" s="96"/>
      <c r="P11" s="94"/>
      <c r="Q11" s="95"/>
      <c r="R11" s="95"/>
      <c r="S11" s="96"/>
      <c r="T11" s="121">
        <v>4.0543981481481486E-4</v>
      </c>
      <c r="U11" s="95"/>
      <c r="V11" s="95"/>
      <c r="W11" s="96"/>
      <c r="X11" s="94"/>
      <c r="Y11" s="95"/>
      <c r="Z11" s="96"/>
      <c r="AA11" s="97"/>
      <c r="AB11" s="98" t="str">
        <f t="shared" si="0"/>
        <v/>
      </c>
      <c r="AC11" s="98" t="str">
        <f t="shared" si="1"/>
        <v/>
      </c>
      <c r="AD11" s="98" t="str">
        <f t="shared" si="2"/>
        <v/>
      </c>
      <c r="AE11" s="98" t="str">
        <f t="shared" si="3"/>
        <v/>
      </c>
      <c r="AF11" s="99"/>
      <c r="AG11" s="100" t="str">
        <f>VLOOKUP(A11,'[1]Contact Details'!$A:$A,1,FALSE)</f>
        <v>Archie Morley</v>
      </c>
    </row>
    <row r="12" spans="1:33" customFormat="1" ht="15" customHeight="1" x14ac:dyDescent="0.2">
      <c r="A12" s="83" t="s">
        <v>263</v>
      </c>
      <c r="B12" s="84">
        <v>9</v>
      </c>
      <c r="C12" s="84">
        <v>2015</v>
      </c>
      <c r="D12" s="85"/>
      <c r="E12" s="119">
        <v>2.9432870370370371E-4</v>
      </c>
      <c r="F12" s="102">
        <v>7.5046296296296298E-4</v>
      </c>
      <c r="G12" s="87"/>
      <c r="H12" s="87"/>
      <c r="I12" s="87"/>
      <c r="J12" s="87"/>
      <c r="K12" s="88"/>
      <c r="L12" s="104">
        <v>3.1840277777777775E-4</v>
      </c>
      <c r="M12" s="101">
        <v>7.2152777777777786E-4</v>
      </c>
      <c r="N12" s="87"/>
      <c r="O12" s="88"/>
      <c r="P12" s="86"/>
      <c r="Q12" s="87"/>
      <c r="R12" s="87"/>
      <c r="S12" s="88"/>
      <c r="T12" s="86"/>
      <c r="U12" s="87"/>
      <c r="V12" s="87"/>
      <c r="W12" s="88"/>
      <c r="X12" s="86"/>
      <c r="Y12" s="87"/>
      <c r="Z12" s="88"/>
      <c r="AA12" s="89"/>
      <c r="AB12" s="90" t="str">
        <f t="shared" si="0"/>
        <v/>
      </c>
      <c r="AC12" s="90" t="str">
        <f t="shared" si="1"/>
        <v/>
      </c>
      <c r="AD12" s="90" t="str">
        <f t="shared" si="2"/>
        <v/>
      </c>
      <c r="AE12" s="90" t="str">
        <f t="shared" si="3"/>
        <v/>
      </c>
      <c r="AF12" s="63"/>
      <c r="AG12" s="64" t="str">
        <f>VLOOKUP(A12,'[1]Contact Details'!$A:$A,1,FALSE)</f>
        <v>Sam Goldstone</v>
      </c>
    </row>
    <row r="13" spans="1:33" customFormat="1" ht="15" customHeight="1" x14ac:dyDescent="0.2">
      <c r="A13" s="65" t="s">
        <v>232</v>
      </c>
      <c r="B13" s="66">
        <v>9</v>
      </c>
      <c r="C13" s="66">
        <v>2015</v>
      </c>
      <c r="D13" s="67"/>
      <c r="E13" s="78">
        <v>3.6539351851851853E-4</v>
      </c>
      <c r="F13" s="69"/>
      <c r="G13" s="69"/>
      <c r="H13" s="69"/>
      <c r="I13" s="69"/>
      <c r="J13" s="69"/>
      <c r="K13" s="70"/>
      <c r="L13" s="78">
        <v>3.8460648148148149E-4</v>
      </c>
      <c r="M13" s="69"/>
      <c r="N13" s="69"/>
      <c r="O13" s="70"/>
      <c r="P13" s="68"/>
      <c r="Q13" s="69"/>
      <c r="R13" s="69"/>
      <c r="S13" s="70"/>
      <c r="T13" s="68">
        <v>4.5115740740740739E-4</v>
      </c>
      <c r="U13" s="69"/>
      <c r="V13" s="69"/>
      <c r="W13" s="70"/>
      <c r="X13" s="68"/>
      <c r="Y13" s="69"/>
      <c r="Z13" s="70"/>
      <c r="AA13" s="71"/>
      <c r="AB13" s="72" t="str">
        <f t="shared" si="0"/>
        <v/>
      </c>
      <c r="AC13" s="72" t="str">
        <f t="shared" si="1"/>
        <v/>
      </c>
      <c r="AD13" s="72" t="str">
        <f t="shared" si="2"/>
        <v/>
      </c>
      <c r="AE13" s="72" t="str">
        <f t="shared" si="3"/>
        <v/>
      </c>
      <c r="AF13" s="73"/>
      <c r="AG13" s="74" t="str">
        <f>VLOOKUP(A13,'[1]Contact Details'!$A:$A,1,FALSE)</f>
        <v>Patrick Lenihan</v>
      </c>
    </row>
    <row r="14" spans="1:33" customFormat="1" ht="15" customHeight="1" thickBot="1" x14ac:dyDescent="0.25">
      <c r="A14" s="91" t="s">
        <v>268</v>
      </c>
      <c r="B14" s="92">
        <v>9</v>
      </c>
      <c r="C14" s="92">
        <v>2015</v>
      </c>
      <c r="D14" s="93"/>
      <c r="E14" s="110">
        <v>2.5104166666666667E-4</v>
      </c>
      <c r="F14" s="106">
        <v>5.8958333333333334E-4</v>
      </c>
      <c r="G14" s="95"/>
      <c r="H14" s="95"/>
      <c r="I14" s="95"/>
      <c r="J14" s="95"/>
      <c r="K14" s="96"/>
      <c r="L14" s="121">
        <v>3.0810185185185183E-4</v>
      </c>
      <c r="M14" s="105">
        <v>6.9733796296296297E-4</v>
      </c>
      <c r="N14" s="95"/>
      <c r="O14" s="96"/>
      <c r="P14" s="121">
        <v>3.6620370370370371E-4</v>
      </c>
      <c r="Q14" s="95"/>
      <c r="R14" s="95"/>
      <c r="S14" s="96"/>
      <c r="T14" s="94"/>
      <c r="U14" s="95"/>
      <c r="V14" s="95"/>
      <c r="W14" s="96"/>
      <c r="X14" s="94"/>
      <c r="Y14" s="95"/>
      <c r="Z14" s="96"/>
      <c r="AA14" s="97"/>
      <c r="AB14" s="98" t="str">
        <f t="shared" si="0"/>
        <v/>
      </c>
      <c r="AC14" s="98" t="str">
        <f t="shared" si="1"/>
        <v/>
      </c>
      <c r="AD14" s="98" t="str">
        <f t="shared" si="2"/>
        <v/>
      </c>
      <c r="AE14" s="98" t="str">
        <f t="shared" si="3"/>
        <v/>
      </c>
      <c r="AF14" s="99"/>
      <c r="AG14" s="100" t="str">
        <f>VLOOKUP(A14,'[1]Contact Details'!$A:$A,1,FALSE)</f>
        <v>Callum Keane</v>
      </c>
    </row>
    <row r="15" spans="1:33" customFormat="1" ht="15" customHeight="1" x14ac:dyDescent="0.2">
      <c r="A15" s="83" t="s">
        <v>230</v>
      </c>
      <c r="B15" s="84">
        <v>9</v>
      </c>
      <c r="C15" s="84">
        <v>2015</v>
      </c>
      <c r="D15" s="85" t="s">
        <v>1</v>
      </c>
      <c r="E15" s="104">
        <v>2.1284722222222221E-4</v>
      </c>
      <c r="F15" s="101">
        <v>4.3622685185185181E-4</v>
      </c>
      <c r="G15" s="101">
        <v>9.4664351851851843E-4</v>
      </c>
      <c r="H15" s="101">
        <v>2.3559027777777779E-3</v>
      </c>
      <c r="I15" s="101">
        <v>4.9914351851851847E-3</v>
      </c>
      <c r="J15" s="102">
        <v>1.0567361111111111E-2</v>
      </c>
      <c r="K15" s="88"/>
      <c r="L15" s="104">
        <v>2.5104166666666667E-4</v>
      </c>
      <c r="M15" s="101">
        <v>5.3275462962962966E-4</v>
      </c>
      <c r="N15" s="87"/>
      <c r="O15" s="103">
        <v>2.6461805555555557E-3</v>
      </c>
      <c r="P15" s="104">
        <v>3.3379629629629628E-4</v>
      </c>
      <c r="Q15" s="101">
        <v>6.9976851851851851E-4</v>
      </c>
      <c r="R15" s="102">
        <v>1.667824074074074E-3</v>
      </c>
      <c r="S15" s="103">
        <v>3.4744212962962962E-3</v>
      </c>
      <c r="T15" s="104">
        <v>2.640046296296296E-4</v>
      </c>
      <c r="U15" s="101">
        <v>5.9965277777777773E-4</v>
      </c>
      <c r="V15" s="87"/>
      <c r="W15" s="88"/>
      <c r="X15" s="104">
        <v>1.2098379629629629E-3</v>
      </c>
      <c r="Y15" s="102">
        <v>2.6415509259259257E-3</v>
      </c>
      <c r="Z15" s="88"/>
      <c r="AA15" s="89"/>
      <c r="AB15" s="90" t="str">
        <f t="shared" si="0"/>
        <v/>
      </c>
      <c r="AC15" s="90" t="str">
        <f t="shared" si="1"/>
        <v/>
      </c>
      <c r="AD15" s="90" t="str">
        <f t="shared" si="2"/>
        <v/>
      </c>
      <c r="AE15" s="90" t="str">
        <f t="shared" si="3"/>
        <v/>
      </c>
      <c r="AF15" s="63"/>
      <c r="AG15" s="64" t="str">
        <f>VLOOKUP(A15,'[1]Contact Details'!$A:$A,1,FALSE)</f>
        <v>Finley Crichton</v>
      </c>
    </row>
    <row r="16" spans="1:33" customFormat="1" ht="15" customHeight="1" x14ac:dyDescent="0.2">
      <c r="A16" s="65" t="s">
        <v>259</v>
      </c>
      <c r="B16" s="66">
        <v>9</v>
      </c>
      <c r="C16" s="66">
        <v>2015</v>
      </c>
      <c r="D16" s="67"/>
      <c r="E16" s="78">
        <v>3.3078703703703699E-4</v>
      </c>
      <c r="F16" s="75">
        <v>8.7372685185185177E-4</v>
      </c>
      <c r="G16" s="69"/>
      <c r="H16" s="69"/>
      <c r="I16" s="69"/>
      <c r="J16" s="69"/>
      <c r="K16" s="70"/>
      <c r="L16" s="68"/>
      <c r="M16" s="69"/>
      <c r="N16" s="69"/>
      <c r="O16" s="70"/>
      <c r="P16" s="68"/>
      <c r="Q16" s="69"/>
      <c r="R16" s="69"/>
      <c r="S16" s="70"/>
      <c r="T16" s="68"/>
      <c r="U16" s="69"/>
      <c r="V16" s="69"/>
      <c r="W16" s="70"/>
      <c r="X16" s="68"/>
      <c r="Y16" s="69"/>
      <c r="Z16" s="70"/>
      <c r="AA16" s="71"/>
      <c r="AB16" s="72" t="str">
        <f t="shared" si="0"/>
        <v/>
      </c>
      <c r="AC16" s="72" t="str">
        <f t="shared" si="1"/>
        <v/>
      </c>
      <c r="AD16" s="72" t="str">
        <f t="shared" si="2"/>
        <v/>
      </c>
      <c r="AE16" s="72" t="str">
        <f t="shared" si="3"/>
        <v/>
      </c>
      <c r="AF16" s="73"/>
      <c r="AG16" s="74" t="str">
        <f>VLOOKUP(A16,'[1]Contact Details'!$A:$A,1,FALSE)</f>
        <v>Michael Mutter</v>
      </c>
    </row>
    <row r="17" spans="1:33" customFormat="1" ht="15" customHeight="1" thickBot="1" x14ac:dyDescent="0.25">
      <c r="A17" s="91" t="s">
        <v>238</v>
      </c>
      <c r="B17" s="92">
        <v>10</v>
      </c>
      <c r="C17" s="92">
        <v>2014</v>
      </c>
      <c r="D17" s="93"/>
      <c r="E17" s="110">
        <v>2.3125000000000001E-4</v>
      </c>
      <c r="F17" s="95">
        <v>5.3634259259259271E-4</v>
      </c>
      <c r="G17" s="105">
        <v>1.3782407407407406E-3</v>
      </c>
      <c r="H17" s="105">
        <v>2.9577546296296296E-3</v>
      </c>
      <c r="I17" s="105">
        <v>6.1607638888888884E-3</v>
      </c>
      <c r="J17" s="95"/>
      <c r="K17" s="96"/>
      <c r="L17" s="94">
        <v>3.1516203703703703E-4</v>
      </c>
      <c r="M17" s="95">
        <v>6.2858796296296295E-4</v>
      </c>
      <c r="N17" s="95"/>
      <c r="O17" s="96"/>
      <c r="P17" s="94">
        <v>8.1296296296296292E-4</v>
      </c>
      <c r="Q17" s="95"/>
      <c r="R17" s="95"/>
      <c r="S17" s="96"/>
      <c r="T17" s="94">
        <v>3.1250000000000001E-4</v>
      </c>
      <c r="U17" s="95"/>
      <c r="V17" s="95"/>
      <c r="W17" s="96"/>
      <c r="X17" s="121">
        <v>1.3943287037037036E-3</v>
      </c>
      <c r="Y17" s="95"/>
      <c r="Z17" s="96"/>
      <c r="AA17" s="97"/>
      <c r="AB17" s="98" t="str">
        <f t="shared" si="0"/>
        <v/>
      </c>
      <c r="AC17" s="98" t="str">
        <f t="shared" si="1"/>
        <v/>
      </c>
      <c r="AD17" s="98" t="str">
        <f t="shared" si="2"/>
        <v/>
      </c>
      <c r="AE17" s="98" t="str">
        <f t="shared" si="3"/>
        <v/>
      </c>
      <c r="AF17" s="99"/>
      <c r="AG17" s="100" t="str">
        <f>VLOOKUP(A17,'[1]Contact Details'!$A:$A,1,FALSE)</f>
        <v>Michael Morrison</v>
      </c>
    </row>
    <row r="18" spans="1:33" customFormat="1" ht="15" customHeight="1" x14ac:dyDescent="0.2">
      <c r="A18" s="83" t="s">
        <v>255</v>
      </c>
      <c r="B18" s="84">
        <v>10</v>
      </c>
      <c r="C18" s="84">
        <v>2014</v>
      </c>
      <c r="D18" s="85"/>
      <c r="E18" s="104">
        <v>3.2662037037037035E-4</v>
      </c>
      <c r="F18" s="102">
        <v>8.9178240740740732E-4</v>
      </c>
      <c r="G18" s="87"/>
      <c r="H18" s="87"/>
      <c r="I18" s="87"/>
      <c r="J18" s="87"/>
      <c r="K18" s="88"/>
      <c r="L18" s="86">
        <v>4.5787037037037042E-4</v>
      </c>
      <c r="M18" s="102">
        <v>7.9259259259259268E-4</v>
      </c>
      <c r="N18" s="87"/>
      <c r="O18" s="88"/>
      <c r="P18" s="86"/>
      <c r="Q18" s="87"/>
      <c r="R18" s="87"/>
      <c r="S18" s="88"/>
      <c r="T18" s="86"/>
      <c r="U18" s="87"/>
      <c r="V18" s="87"/>
      <c r="W18" s="88"/>
      <c r="X18" s="86"/>
      <c r="Y18" s="87"/>
      <c r="Z18" s="88"/>
      <c r="AA18" s="89"/>
      <c r="AB18" s="90" t="str">
        <f t="shared" si="0"/>
        <v/>
      </c>
      <c r="AC18" s="90" t="str">
        <f t="shared" si="1"/>
        <v/>
      </c>
      <c r="AD18" s="90" t="str">
        <f t="shared" si="2"/>
        <v/>
      </c>
      <c r="AE18" s="90" t="str">
        <f t="shared" si="3"/>
        <v/>
      </c>
      <c r="AF18" s="63"/>
      <c r="AG18" s="64" t="str">
        <f>VLOOKUP(A18,'[1]Contact Details'!$A:$A,1,FALSE)</f>
        <v>George Barrett</v>
      </c>
    </row>
    <row r="19" spans="1:33" customFormat="1" ht="15" customHeight="1" x14ac:dyDescent="0.2">
      <c r="A19" s="65" t="s">
        <v>296</v>
      </c>
      <c r="B19" s="66">
        <v>10</v>
      </c>
      <c r="C19" s="66">
        <v>2014</v>
      </c>
      <c r="D19" s="67"/>
      <c r="E19" s="120">
        <v>3.5023148148148153E-4</v>
      </c>
      <c r="F19" s="69"/>
      <c r="G19" s="69"/>
      <c r="H19" s="69"/>
      <c r="I19" s="69"/>
      <c r="J19" s="69"/>
      <c r="K19" s="70"/>
      <c r="L19" s="68"/>
      <c r="M19" s="69"/>
      <c r="N19" s="69"/>
      <c r="O19" s="70"/>
      <c r="P19" s="68"/>
      <c r="Q19" s="69"/>
      <c r="R19" s="69"/>
      <c r="S19" s="70"/>
      <c r="T19" s="68"/>
      <c r="U19" s="69"/>
      <c r="V19" s="69"/>
      <c r="W19" s="70"/>
      <c r="X19" s="68"/>
      <c r="Y19" s="69"/>
      <c r="Z19" s="70"/>
      <c r="AA19" s="71"/>
      <c r="AB19" s="72" t="str">
        <f>IF($H19="","",IF($H19&lt;180/24/3600,"Y",""))</f>
        <v/>
      </c>
      <c r="AC19" s="72" t="str">
        <f>IF($O19="","",IF($O19&lt;200/24/3600,"Y",""))</f>
        <v/>
      </c>
      <c r="AD19" s="72" t="str">
        <f>IF($S19="","",IF($S19&lt;225/24/3600,"Y",""))</f>
        <v/>
      </c>
      <c r="AE19" s="72" t="str">
        <f>IF($W19="","",IF($W19&lt;210/24/3600,"Y",""))</f>
        <v/>
      </c>
      <c r="AF19" s="73"/>
      <c r="AG19" s="74" t="str">
        <f>VLOOKUP(A19,'[1]Contact Details'!$A:$A,1,FALSE)</f>
        <v>Wesley Dansby</v>
      </c>
    </row>
    <row r="20" spans="1:33" customFormat="1" ht="15" customHeight="1" thickBot="1" x14ac:dyDescent="0.25">
      <c r="A20" s="91" t="s">
        <v>295</v>
      </c>
      <c r="B20" s="92">
        <v>10</v>
      </c>
      <c r="C20" s="92">
        <v>2014</v>
      </c>
      <c r="D20" s="93"/>
      <c r="E20" s="121">
        <v>4.1550925925925924E-4</v>
      </c>
      <c r="F20" s="95"/>
      <c r="G20" s="95"/>
      <c r="H20" s="95"/>
      <c r="I20" s="95"/>
      <c r="J20" s="95"/>
      <c r="K20" s="96"/>
      <c r="L20" s="94"/>
      <c r="M20" s="95"/>
      <c r="N20" s="95"/>
      <c r="O20" s="96"/>
      <c r="P20" s="94"/>
      <c r="Q20" s="95"/>
      <c r="R20" s="95"/>
      <c r="S20" s="96"/>
      <c r="T20" s="94"/>
      <c r="U20" s="95"/>
      <c r="V20" s="95"/>
      <c r="W20" s="96"/>
      <c r="X20" s="94"/>
      <c r="Y20" s="95"/>
      <c r="Z20" s="96"/>
      <c r="AA20" s="97"/>
      <c r="AB20" s="98" t="str">
        <f>IF($H20="","",IF($H20&lt;180/24/3600,"Y",""))</f>
        <v/>
      </c>
      <c r="AC20" s="98" t="str">
        <f>IF($O20="","",IF($O20&lt;200/24/3600,"Y",""))</f>
        <v/>
      </c>
      <c r="AD20" s="98" t="str">
        <f>IF($S20="","",IF($S20&lt;225/24/3600,"Y",""))</f>
        <v/>
      </c>
      <c r="AE20" s="98" t="str">
        <f>IF($W20="","",IF($W20&lt;210/24/3600,"Y",""))</f>
        <v/>
      </c>
      <c r="AF20" s="99"/>
      <c r="AG20" s="100" t="str">
        <f>VLOOKUP(A20,'[1]Contact Details'!$A:$A,1,FALSE)</f>
        <v>Sawyer Henderson</v>
      </c>
    </row>
    <row r="21" spans="1:33" customFormat="1" ht="15" customHeight="1" x14ac:dyDescent="0.2">
      <c r="A21" s="83" t="s">
        <v>256</v>
      </c>
      <c r="B21" s="84">
        <v>10</v>
      </c>
      <c r="C21" s="84">
        <v>2014</v>
      </c>
      <c r="D21" s="85"/>
      <c r="E21" s="86">
        <v>3.1469907407407412E-4</v>
      </c>
      <c r="F21" s="101">
        <v>7.0347222222222219E-4</v>
      </c>
      <c r="G21" s="87"/>
      <c r="H21" s="87"/>
      <c r="I21" s="87"/>
      <c r="J21" s="87"/>
      <c r="K21" s="88"/>
      <c r="L21" s="86"/>
      <c r="M21" s="87"/>
      <c r="N21" s="87"/>
      <c r="O21" s="88"/>
      <c r="P21" s="86"/>
      <c r="Q21" s="87"/>
      <c r="R21" s="87"/>
      <c r="S21" s="88"/>
      <c r="T21" s="86"/>
      <c r="U21" s="87"/>
      <c r="V21" s="87"/>
      <c r="W21" s="88"/>
      <c r="X21" s="86"/>
      <c r="Y21" s="87"/>
      <c r="Z21" s="88"/>
      <c r="AA21" s="89"/>
      <c r="AB21" s="90" t="str">
        <f t="shared" si="0"/>
        <v/>
      </c>
      <c r="AC21" s="90" t="str">
        <f t="shared" si="1"/>
        <v/>
      </c>
      <c r="AD21" s="90" t="str">
        <f t="shared" si="2"/>
        <v/>
      </c>
      <c r="AE21" s="90" t="str">
        <f t="shared" si="3"/>
        <v/>
      </c>
      <c r="AF21" s="63"/>
      <c r="AG21" s="64" t="str">
        <f>VLOOKUP(A21,'[1]Contact Details'!$A:$A,1,FALSE)</f>
        <v>Freddie Swanson</v>
      </c>
    </row>
    <row r="22" spans="1:33" customFormat="1" ht="15" customHeight="1" x14ac:dyDescent="0.2">
      <c r="A22" s="65" t="s">
        <v>257</v>
      </c>
      <c r="B22" s="66">
        <v>10</v>
      </c>
      <c r="C22" s="66">
        <v>2014</v>
      </c>
      <c r="D22" s="67"/>
      <c r="E22" s="78">
        <v>2.4571759259259262E-4</v>
      </c>
      <c r="F22" s="76">
        <v>5.1481481481481484E-4</v>
      </c>
      <c r="G22" s="76">
        <v>1.1825231481481483E-3</v>
      </c>
      <c r="H22" s="75">
        <v>2.6754629629629628E-3</v>
      </c>
      <c r="I22" s="75">
        <v>5.7355324074074079E-3</v>
      </c>
      <c r="J22" s="69"/>
      <c r="K22" s="70"/>
      <c r="L22" s="68">
        <v>3.5277777777777776E-4</v>
      </c>
      <c r="M22" s="76">
        <v>5.9050925925925926E-4</v>
      </c>
      <c r="N22" s="75">
        <v>1.3278935185185184E-3</v>
      </c>
      <c r="O22" s="70"/>
      <c r="P22" s="68"/>
      <c r="Q22" s="76">
        <v>7.9467592592592589E-4</v>
      </c>
      <c r="R22" s="69"/>
      <c r="S22" s="70"/>
      <c r="T22" s="68">
        <v>4.3275462962962961E-4</v>
      </c>
      <c r="U22" s="69"/>
      <c r="V22" s="69"/>
      <c r="W22" s="70"/>
      <c r="X22" s="120">
        <v>1.3685185185185187E-3</v>
      </c>
      <c r="Y22" s="69"/>
      <c r="Z22" s="70"/>
      <c r="AA22" s="71"/>
      <c r="AB22" s="72" t="str">
        <f t="shared" si="0"/>
        <v/>
      </c>
      <c r="AC22" s="72" t="str">
        <f t="shared" si="1"/>
        <v/>
      </c>
      <c r="AD22" s="72" t="str">
        <f t="shared" si="2"/>
        <v/>
      </c>
      <c r="AE22" s="72" t="str">
        <f t="shared" si="3"/>
        <v/>
      </c>
      <c r="AF22" s="73"/>
      <c r="AG22" s="74" t="str">
        <f>VLOOKUP(A22,'[1]Contact Details'!$A:$A,1,FALSE)</f>
        <v>William Onslow</v>
      </c>
    </row>
    <row r="23" spans="1:33" customFormat="1" ht="15" customHeight="1" thickBot="1" x14ac:dyDescent="0.25">
      <c r="A23" s="91" t="s">
        <v>288</v>
      </c>
      <c r="B23" s="92">
        <v>11</v>
      </c>
      <c r="C23" s="92">
        <v>2013</v>
      </c>
      <c r="D23" s="93"/>
      <c r="E23" s="94"/>
      <c r="F23" s="105">
        <v>8.3993055555555546E-4</v>
      </c>
      <c r="G23" s="95"/>
      <c r="H23" s="95"/>
      <c r="I23" s="95"/>
      <c r="J23" s="95"/>
      <c r="K23" s="96"/>
      <c r="L23" s="94"/>
      <c r="M23" s="95"/>
      <c r="N23" s="105">
        <v>1.9390046296296297E-3</v>
      </c>
      <c r="O23" s="96"/>
      <c r="P23" s="94"/>
      <c r="Q23" s="95"/>
      <c r="R23" s="95"/>
      <c r="S23" s="96"/>
      <c r="T23" s="94"/>
      <c r="U23" s="95"/>
      <c r="V23" s="95"/>
      <c r="W23" s="96"/>
      <c r="X23" s="94"/>
      <c r="Y23" s="95"/>
      <c r="Z23" s="96"/>
      <c r="AA23" s="97"/>
      <c r="AB23" s="98" t="str">
        <f t="shared" si="0"/>
        <v/>
      </c>
      <c r="AC23" s="98" t="str">
        <f t="shared" si="1"/>
        <v/>
      </c>
      <c r="AD23" s="98" t="str">
        <f t="shared" si="2"/>
        <v/>
      </c>
      <c r="AE23" s="98" t="str">
        <f t="shared" si="3"/>
        <v/>
      </c>
      <c r="AF23" s="99"/>
      <c r="AG23" s="100" t="str">
        <f>VLOOKUP(A23,'[1]Contact Details'!$A:$A,1,FALSE)</f>
        <v>Filip Skorek</v>
      </c>
    </row>
    <row r="24" spans="1:33" customFormat="1" ht="15" customHeight="1" x14ac:dyDescent="0.2">
      <c r="A24" s="83" t="s">
        <v>274</v>
      </c>
      <c r="B24" s="84">
        <v>11</v>
      </c>
      <c r="C24" s="84">
        <v>2013</v>
      </c>
      <c r="D24" s="85"/>
      <c r="E24" s="86"/>
      <c r="F24" s="101">
        <v>4.4189814814814813E-4</v>
      </c>
      <c r="G24" s="101">
        <v>1.0136574074074073E-3</v>
      </c>
      <c r="H24" s="102">
        <v>2.3545138888888891E-3</v>
      </c>
      <c r="I24" s="102">
        <v>5.0060185185185182E-3</v>
      </c>
      <c r="J24" s="87"/>
      <c r="K24" s="88"/>
      <c r="L24" s="86"/>
      <c r="M24" s="101">
        <v>5.5219907407407409E-4</v>
      </c>
      <c r="N24" s="102">
        <v>1.2619212962962964E-3</v>
      </c>
      <c r="O24" s="88"/>
      <c r="P24" s="86"/>
      <c r="Q24" s="102">
        <v>6.748842592592593E-4</v>
      </c>
      <c r="R24" s="87"/>
      <c r="S24" s="88"/>
      <c r="T24" s="86"/>
      <c r="U24" s="87"/>
      <c r="V24" s="87"/>
      <c r="W24" s="88"/>
      <c r="X24" s="86"/>
      <c r="Y24" s="87"/>
      <c r="Z24" s="88"/>
      <c r="AA24" s="89"/>
      <c r="AB24" s="90" t="str">
        <f t="shared" si="0"/>
        <v/>
      </c>
      <c r="AC24" s="90" t="str">
        <f t="shared" si="1"/>
        <v/>
      </c>
      <c r="AD24" s="90" t="str">
        <f t="shared" si="2"/>
        <v/>
      </c>
      <c r="AE24" s="90" t="str">
        <f t="shared" si="3"/>
        <v/>
      </c>
      <c r="AF24" s="63"/>
      <c r="AG24" s="64" t="str">
        <f>VLOOKUP(A24,'[1]Contact Details'!$A:$A,1,FALSE)</f>
        <v>Seb Cash</v>
      </c>
    </row>
    <row r="25" spans="1:33" customFormat="1" ht="15" customHeight="1" x14ac:dyDescent="0.2">
      <c r="A25" s="65" t="s">
        <v>290</v>
      </c>
      <c r="B25" s="66">
        <v>11</v>
      </c>
      <c r="C25" s="66">
        <v>2013</v>
      </c>
      <c r="D25" s="67"/>
      <c r="E25" s="68"/>
      <c r="F25" s="69"/>
      <c r="G25" s="69"/>
      <c r="H25" s="69"/>
      <c r="I25" s="69"/>
      <c r="J25" s="69"/>
      <c r="K25" s="70"/>
      <c r="L25" s="68"/>
      <c r="M25" s="69"/>
      <c r="N25" s="69"/>
      <c r="O25" s="70"/>
      <c r="P25" s="68"/>
      <c r="Q25" s="75">
        <v>7.0428240740740737E-4</v>
      </c>
      <c r="R25" s="75">
        <v>1.5348379629629631E-3</v>
      </c>
      <c r="S25" s="70"/>
      <c r="T25" s="68"/>
      <c r="U25" s="69"/>
      <c r="V25" s="69"/>
      <c r="W25" s="70"/>
      <c r="X25" s="68"/>
      <c r="Y25" s="69"/>
      <c r="Z25" s="70"/>
      <c r="AA25" s="71"/>
      <c r="AB25" s="72" t="str">
        <f t="shared" si="0"/>
        <v/>
      </c>
      <c r="AC25" s="72" t="str">
        <f t="shared" si="1"/>
        <v/>
      </c>
      <c r="AD25" s="72" t="str">
        <f t="shared" si="2"/>
        <v/>
      </c>
      <c r="AE25" s="72" t="str">
        <f t="shared" si="3"/>
        <v/>
      </c>
      <c r="AF25" s="73"/>
      <c r="AG25" s="74" t="str">
        <f>VLOOKUP(A25,'[1]Contact Details'!$A:$A,1,FALSE)</f>
        <v>Ryan Ponsford</v>
      </c>
    </row>
    <row r="26" spans="1:33" customFormat="1" ht="15" customHeight="1" thickBot="1" x14ac:dyDescent="0.25">
      <c r="A26" s="91" t="s">
        <v>264</v>
      </c>
      <c r="B26" s="92">
        <v>11</v>
      </c>
      <c r="C26" s="92">
        <v>2013</v>
      </c>
      <c r="D26" s="93"/>
      <c r="E26" s="94">
        <v>2.7025462962962967E-4</v>
      </c>
      <c r="F26" s="106">
        <v>5.094907407407408E-4</v>
      </c>
      <c r="G26" s="106">
        <v>1.172685185185185E-3</v>
      </c>
      <c r="H26" s="105">
        <v>2.752199074074074E-3</v>
      </c>
      <c r="I26" s="95"/>
      <c r="J26" s="95"/>
      <c r="K26" s="96"/>
      <c r="L26" s="94"/>
      <c r="M26" s="106">
        <v>6.1597222222222218E-4</v>
      </c>
      <c r="N26" s="95"/>
      <c r="O26" s="96"/>
      <c r="P26" s="94"/>
      <c r="Q26" s="105">
        <v>8.7326388888888892E-4</v>
      </c>
      <c r="R26" s="95"/>
      <c r="S26" s="96"/>
      <c r="T26" s="94"/>
      <c r="U26" s="105">
        <v>7.3657407407407406E-4</v>
      </c>
      <c r="V26" s="95"/>
      <c r="W26" s="96"/>
      <c r="X26" s="94"/>
      <c r="Y26" s="95"/>
      <c r="Z26" s="96"/>
      <c r="AA26" s="97"/>
      <c r="AB26" s="98" t="str">
        <f t="shared" si="0"/>
        <v/>
      </c>
      <c r="AC26" s="98" t="str">
        <f t="shared" si="1"/>
        <v/>
      </c>
      <c r="AD26" s="98" t="str">
        <f t="shared" si="2"/>
        <v/>
      </c>
      <c r="AE26" s="98" t="str">
        <f t="shared" si="3"/>
        <v/>
      </c>
      <c r="AF26" s="99"/>
      <c r="AG26" s="100" t="str">
        <f>VLOOKUP(A26,'[1]Contact Details'!$A:$A,1,FALSE)</f>
        <v>Charlie Madine</v>
      </c>
    </row>
    <row r="27" spans="1:33" customFormat="1" ht="15" customHeight="1" x14ac:dyDescent="0.2">
      <c r="A27" s="83" t="s">
        <v>216</v>
      </c>
      <c r="B27" s="84">
        <v>12</v>
      </c>
      <c r="C27" s="84">
        <v>2012</v>
      </c>
      <c r="D27" s="85" t="s">
        <v>1</v>
      </c>
      <c r="E27" s="86"/>
      <c r="F27" s="101">
        <v>4.7349537037037038E-4</v>
      </c>
      <c r="G27" s="101">
        <v>1.1747685185185186E-3</v>
      </c>
      <c r="H27" s="87">
        <v>2.7153935185185185E-3</v>
      </c>
      <c r="I27" s="87"/>
      <c r="J27" s="87"/>
      <c r="K27" s="88"/>
      <c r="L27" s="86"/>
      <c r="M27" s="87">
        <v>5.5729166666666666E-4</v>
      </c>
      <c r="N27" s="87">
        <v>1.3591435185185184E-3</v>
      </c>
      <c r="O27" s="88"/>
      <c r="P27" s="86"/>
      <c r="Q27" s="87">
        <v>8.6006944444444444E-4</v>
      </c>
      <c r="R27" s="87"/>
      <c r="S27" s="88"/>
      <c r="T27" s="86">
        <v>3.2789351851851854E-4</v>
      </c>
      <c r="U27" s="87">
        <v>7.3749999999999998E-4</v>
      </c>
      <c r="V27" s="87"/>
      <c r="W27" s="88"/>
      <c r="X27" s="86">
        <v>1.5726851851851852E-3</v>
      </c>
      <c r="Y27" s="87"/>
      <c r="Z27" s="88"/>
      <c r="AA27" s="89"/>
      <c r="AB27" s="90" t="str">
        <f t="shared" si="0"/>
        <v/>
      </c>
      <c r="AC27" s="90" t="str">
        <f t="shared" si="1"/>
        <v/>
      </c>
      <c r="AD27" s="90" t="str">
        <f t="shared" si="2"/>
        <v/>
      </c>
      <c r="AE27" s="90" t="str">
        <f t="shared" si="3"/>
        <v/>
      </c>
      <c r="AF27" s="63"/>
      <c r="AG27" s="64" t="str">
        <f>VLOOKUP(A27,'[1]Contact Details'!$A:$A,1,FALSE)</f>
        <v>Harrison Sainsbury</v>
      </c>
    </row>
    <row r="28" spans="1:33" customFormat="1" ht="15" customHeight="1" x14ac:dyDescent="0.2">
      <c r="A28" s="65" t="s">
        <v>221</v>
      </c>
      <c r="B28" s="66">
        <v>12</v>
      </c>
      <c r="C28" s="66">
        <v>2012</v>
      </c>
      <c r="D28" s="67" t="s">
        <v>1</v>
      </c>
      <c r="E28" s="68">
        <v>2.2141203703703703E-4</v>
      </c>
      <c r="F28" s="69">
        <v>4.2685185185185187E-4</v>
      </c>
      <c r="G28" s="69">
        <v>1.0158564814814815E-3</v>
      </c>
      <c r="H28" s="69">
        <v>2.492361111111111E-3</v>
      </c>
      <c r="I28" s="69"/>
      <c r="J28" s="69"/>
      <c r="K28" s="70"/>
      <c r="L28" s="68"/>
      <c r="M28" s="69">
        <v>5.4722222222222227E-4</v>
      </c>
      <c r="N28" s="69"/>
      <c r="O28" s="70"/>
      <c r="P28" s="68"/>
      <c r="Q28" s="69">
        <v>6.56712962962963E-4</v>
      </c>
      <c r="R28" s="69"/>
      <c r="S28" s="70"/>
      <c r="T28" s="68">
        <v>3.329861111111111E-4</v>
      </c>
      <c r="U28" s="69"/>
      <c r="V28" s="69"/>
      <c r="W28" s="70"/>
      <c r="X28" s="68">
        <v>1.2787037037037036E-3</v>
      </c>
      <c r="Y28" s="69"/>
      <c r="Z28" s="70"/>
      <c r="AA28" s="71"/>
      <c r="AB28" s="72" t="str">
        <f t="shared" si="0"/>
        <v/>
      </c>
      <c r="AC28" s="72" t="str">
        <f t="shared" si="1"/>
        <v/>
      </c>
      <c r="AD28" s="72" t="str">
        <f t="shared" si="2"/>
        <v/>
      </c>
      <c r="AE28" s="72" t="str">
        <f t="shared" si="3"/>
        <v/>
      </c>
      <c r="AF28" s="73"/>
      <c r="AG28" s="74" t="str">
        <f>VLOOKUP(A28,'[1]Contact Details'!$A:$A,1,FALSE)</f>
        <v>Samuel Butcher</v>
      </c>
    </row>
    <row r="29" spans="1:33" customFormat="1" ht="15" customHeight="1" thickBot="1" x14ac:dyDescent="0.25">
      <c r="A29" s="91" t="s">
        <v>239</v>
      </c>
      <c r="B29" s="92">
        <v>12</v>
      </c>
      <c r="C29" s="92">
        <v>2012</v>
      </c>
      <c r="D29" s="93" t="s">
        <v>1</v>
      </c>
      <c r="E29" s="94">
        <v>2.5613425925925923E-4</v>
      </c>
      <c r="F29" s="106">
        <v>4.6203703703703706E-4</v>
      </c>
      <c r="G29" s="106">
        <v>1.0863425925925925E-3</v>
      </c>
      <c r="H29" s="106">
        <v>2.6126157407407404E-3</v>
      </c>
      <c r="I29" s="106">
        <v>5.4271990740740739E-3</v>
      </c>
      <c r="J29" s="105">
        <v>1.0574768518518518E-2</v>
      </c>
      <c r="K29" s="96"/>
      <c r="L29" s="94"/>
      <c r="M29" s="106">
        <v>5.4525462962962958E-4</v>
      </c>
      <c r="N29" s="106">
        <v>1.2417824074074074E-3</v>
      </c>
      <c r="O29" s="107">
        <v>2.5524305555555556E-3</v>
      </c>
      <c r="P29" s="94"/>
      <c r="Q29" s="106">
        <v>5.9027777777777778E-4</v>
      </c>
      <c r="R29" s="106">
        <v>1.3856481481481482E-3</v>
      </c>
      <c r="S29" s="108">
        <v>2.9124999999999997E-3</v>
      </c>
      <c r="T29" s="94">
        <v>3.8240740740740742E-4</v>
      </c>
      <c r="U29" s="106">
        <v>5.8206018518518513E-4</v>
      </c>
      <c r="V29" s="106">
        <v>1.3594907407407408E-3</v>
      </c>
      <c r="W29" s="96"/>
      <c r="X29" s="110">
        <v>1.1770833333333334E-3</v>
      </c>
      <c r="Y29" s="106">
        <v>2.6996527777777778E-3</v>
      </c>
      <c r="Z29" s="107">
        <v>5.9752314814814815E-3</v>
      </c>
      <c r="AA29" s="97"/>
      <c r="AB29" s="98" t="str">
        <f t="shared" si="0"/>
        <v/>
      </c>
      <c r="AC29" s="98" t="str">
        <f t="shared" si="1"/>
        <v/>
      </c>
      <c r="AD29" s="98" t="str">
        <f t="shared" si="2"/>
        <v/>
      </c>
      <c r="AE29" s="98" t="str">
        <f t="shared" si="3"/>
        <v/>
      </c>
      <c r="AF29" s="99"/>
      <c r="AG29" s="100" t="str">
        <f>VLOOKUP(A29,'[1]Contact Details'!$A:$A,1,FALSE)</f>
        <v>Elliott Lloyd</v>
      </c>
    </row>
    <row r="30" spans="1:33" customFormat="1" ht="15" customHeight="1" x14ac:dyDescent="0.2">
      <c r="A30" s="83" t="s">
        <v>217</v>
      </c>
      <c r="B30" s="84">
        <v>12</v>
      </c>
      <c r="C30" s="84">
        <v>2012</v>
      </c>
      <c r="D30" s="85" t="s">
        <v>1</v>
      </c>
      <c r="E30" s="86">
        <v>2.28125E-4</v>
      </c>
      <c r="F30" s="101">
        <v>4.1817129629629637E-4</v>
      </c>
      <c r="G30" s="101">
        <v>9.9027777777777786E-4</v>
      </c>
      <c r="H30" s="101">
        <v>2.2826388888888887E-3</v>
      </c>
      <c r="I30" s="101">
        <v>5.3625000000000001E-3</v>
      </c>
      <c r="J30" s="102">
        <v>1.1107175925925925E-2</v>
      </c>
      <c r="K30" s="103">
        <v>2.1030671296296297E-2</v>
      </c>
      <c r="L30" s="86"/>
      <c r="M30" s="87">
        <v>6.0648148148148139E-4</v>
      </c>
      <c r="N30" s="87"/>
      <c r="O30" s="88"/>
      <c r="P30" s="86"/>
      <c r="Q30" s="101">
        <v>5.3148148148148152E-4</v>
      </c>
      <c r="R30" s="101">
        <v>1.1947916666666665E-3</v>
      </c>
      <c r="S30" s="103">
        <v>2.6648148148148147E-3</v>
      </c>
      <c r="T30" s="86">
        <v>2.8182870370370373E-4</v>
      </c>
      <c r="U30" s="101">
        <v>5.1064814814814809E-4</v>
      </c>
      <c r="V30" s="87"/>
      <c r="W30" s="88"/>
      <c r="X30" s="104">
        <v>1.1136574074074074E-3</v>
      </c>
      <c r="Y30" s="87">
        <v>2.8571759259259262E-3</v>
      </c>
      <c r="Z30" s="88"/>
      <c r="AA30" s="89"/>
      <c r="AB30" s="90" t="str">
        <f t="shared" si="0"/>
        <v/>
      </c>
      <c r="AC30" s="90" t="str">
        <f t="shared" si="1"/>
        <v/>
      </c>
      <c r="AD30" s="90" t="str">
        <f t="shared" si="2"/>
        <v/>
      </c>
      <c r="AE30" s="90" t="str">
        <f t="shared" si="3"/>
        <v/>
      </c>
      <c r="AF30" s="63"/>
      <c r="AG30" s="64" t="str">
        <f>VLOOKUP(A30,'[1]Contact Details'!$A:$A,1,FALSE)</f>
        <v>Karol Poplawski</v>
      </c>
    </row>
    <row r="31" spans="1:33" customFormat="1" ht="15" customHeight="1" x14ac:dyDescent="0.2">
      <c r="A31" s="65" t="s">
        <v>277</v>
      </c>
      <c r="B31" s="66">
        <v>12</v>
      </c>
      <c r="C31" s="66">
        <v>2012</v>
      </c>
      <c r="D31" s="67"/>
      <c r="E31" s="68"/>
      <c r="F31" s="75">
        <v>4.732638888888889E-4</v>
      </c>
      <c r="G31" s="75">
        <v>1.1133101851851851E-3</v>
      </c>
      <c r="H31" s="75">
        <v>2.4641203703703704E-3</v>
      </c>
      <c r="I31" s="75">
        <v>5.6535879629629636E-3</v>
      </c>
      <c r="J31" s="69"/>
      <c r="K31" s="70"/>
      <c r="L31" s="68"/>
      <c r="M31" s="76">
        <v>5.8090277777777773E-4</v>
      </c>
      <c r="N31" s="69"/>
      <c r="O31" s="70"/>
      <c r="P31" s="68"/>
      <c r="Q31" s="69"/>
      <c r="R31" s="69"/>
      <c r="S31" s="70"/>
      <c r="T31" s="68"/>
      <c r="U31" s="69"/>
      <c r="V31" s="69"/>
      <c r="W31" s="70"/>
      <c r="X31" s="68"/>
      <c r="Y31" s="69"/>
      <c r="Z31" s="70"/>
      <c r="AA31" s="71"/>
      <c r="AB31" s="72" t="str">
        <f t="shared" ref="AB31:AB34" si="8">IF($H31="","",IF($H31&lt;175/24/3600,"Y",""))</f>
        <v/>
      </c>
      <c r="AC31" s="72" t="str">
        <f t="shared" ref="AC31:AC34" si="9">IF($O31="","",IF($O31&lt;195/24/3600,"Y",""))</f>
        <v/>
      </c>
      <c r="AD31" s="72" t="str">
        <f t="shared" ref="AD31:AD34" si="10">IF($S31="","",IF($S31&lt;220/24/3600,"Y",""))</f>
        <v/>
      </c>
      <c r="AE31" s="72" t="str">
        <f t="shared" ref="AE31:AE34" si="11">IF($W31="","",IF($W31&lt;205/24/3600,"Y",""))</f>
        <v/>
      </c>
      <c r="AF31" s="73"/>
      <c r="AG31" s="74" t="str">
        <f>VLOOKUP(A31,'[1]Contact Details'!$A:$A,1,FALSE)</f>
        <v>Bobby Hickman</v>
      </c>
    </row>
    <row r="32" spans="1:33" customFormat="1" ht="15" customHeight="1" thickBot="1" x14ac:dyDescent="0.25">
      <c r="A32" s="91" t="s">
        <v>222</v>
      </c>
      <c r="B32" s="92">
        <v>13</v>
      </c>
      <c r="C32" s="92">
        <v>2011</v>
      </c>
      <c r="D32" s="93" t="s">
        <v>1</v>
      </c>
      <c r="E32" s="94"/>
      <c r="F32" s="106">
        <v>4.5266203703703706E-4</v>
      </c>
      <c r="G32" s="95">
        <v>1.1922453703703702E-3</v>
      </c>
      <c r="H32" s="95">
        <v>2.4719907407407407E-3</v>
      </c>
      <c r="I32" s="95"/>
      <c r="J32" s="95"/>
      <c r="K32" s="96"/>
      <c r="L32" s="94"/>
      <c r="M32" s="95">
        <v>5.4189814814814812E-4</v>
      </c>
      <c r="N32" s="95">
        <v>1.1623842592592593E-3</v>
      </c>
      <c r="O32" s="107">
        <v>2.7081018518518517E-3</v>
      </c>
      <c r="P32" s="94"/>
      <c r="Q32" s="95">
        <v>6.7048611111111117E-4</v>
      </c>
      <c r="R32" s="95"/>
      <c r="S32" s="96"/>
      <c r="T32" s="94">
        <v>3.586805555555555E-4</v>
      </c>
      <c r="U32" s="95">
        <v>6.56712962962963E-4</v>
      </c>
      <c r="V32" s="95"/>
      <c r="W32" s="96"/>
      <c r="X32" s="94"/>
      <c r="Y32" s="95"/>
      <c r="Z32" s="96"/>
      <c r="AA32" s="97"/>
      <c r="AB32" s="98" t="str">
        <f t="shared" si="8"/>
        <v/>
      </c>
      <c r="AC32" s="98" t="str">
        <f t="shared" si="9"/>
        <v/>
      </c>
      <c r="AD32" s="98" t="str">
        <f t="shared" si="10"/>
        <v/>
      </c>
      <c r="AE32" s="98" t="str">
        <f t="shared" si="11"/>
        <v/>
      </c>
      <c r="AF32" s="99"/>
      <c r="AG32" s="100" t="str">
        <f>VLOOKUP(A32,'[1]Contact Details'!$A:$A,1,FALSE)</f>
        <v>Shaw Wilson</v>
      </c>
    </row>
    <row r="33" spans="1:33" customFormat="1" ht="15" customHeight="1" x14ac:dyDescent="0.2">
      <c r="A33" s="83" t="s">
        <v>250</v>
      </c>
      <c r="B33" s="84">
        <v>13</v>
      </c>
      <c r="C33" s="84">
        <v>2011</v>
      </c>
      <c r="D33" s="85" t="s">
        <v>1</v>
      </c>
      <c r="E33" s="86">
        <v>3.6793981481481481E-4</v>
      </c>
      <c r="F33" s="101">
        <v>3.7881944444444437E-4</v>
      </c>
      <c r="G33" s="101">
        <v>8.5069444444444439E-4</v>
      </c>
      <c r="H33" s="101">
        <v>1.912037037037037E-3</v>
      </c>
      <c r="I33" s="101">
        <v>4.1743055555555561E-3</v>
      </c>
      <c r="J33" s="101">
        <v>8.7413194444444439E-3</v>
      </c>
      <c r="K33" s="88">
        <v>1.9035416666666669E-2</v>
      </c>
      <c r="L33" s="86">
        <v>3.6712962962962958E-4</v>
      </c>
      <c r="M33" s="101">
        <v>4.5289351851851854E-4</v>
      </c>
      <c r="N33" s="101">
        <v>9.8645833333333333E-4</v>
      </c>
      <c r="O33" s="109">
        <v>2.094560185185185E-3</v>
      </c>
      <c r="P33" s="86"/>
      <c r="Q33" s="101">
        <v>5.2002314814814815E-4</v>
      </c>
      <c r="R33" s="101">
        <v>1.1662037037037036E-3</v>
      </c>
      <c r="S33" s="109">
        <v>2.4648148148148151E-3</v>
      </c>
      <c r="T33" s="86">
        <v>3.1585648148148147E-4</v>
      </c>
      <c r="U33" s="101">
        <v>4.4097222222222221E-4</v>
      </c>
      <c r="V33" s="101">
        <v>1.1035879629629629E-3</v>
      </c>
      <c r="W33" s="88"/>
      <c r="X33" s="104">
        <v>9.849537037037036E-4</v>
      </c>
      <c r="Y33" s="101">
        <v>2.1224537037037037E-3</v>
      </c>
      <c r="Z33" s="88"/>
      <c r="AA33" s="89"/>
      <c r="AB33" s="90" t="str">
        <f t="shared" si="8"/>
        <v>Y</v>
      </c>
      <c r="AC33" s="90" t="str">
        <f t="shared" si="9"/>
        <v>Y</v>
      </c>
      <c r="AD33" s="90" t="str">
        <f t="shared" si="10"/>
        <v>Y</v>
      </c>
      <c r="AE33" s="90" t="str">
        <f t="shared" si="11"/>
        <v/>
      </c>
      <c r="AF33" s="63"/>
      <c r="AG33" s="64" t="str">
        <f>VLOOKUP(A33,'[1]Contact Details'!$A:$A,1,FALSE)</f>
        <v>George Richardson</v>
      </c>
    </row>
    <row r="34" spans="1:33" customFormat="1" ht="15" customHeight="1" x14ac:dyDescent="0.2">
      <c r="A34" s="65" t="s">
        <v>289</v>
      </c>
      <c r="B34" s="66">
        <v>13</v>
      </c>
      <c r="C34" s="66">
        <v>2011</v>
      </c>
      <c r="D34" s="67"/>
      <c r="E34" s="68"/>
      <c r="F34" s="75">
        <v>6.68287037037037E-4</v>
      </c>
      <c r="G34" s="69"/>
      <c r="H34" s="69"/>
      <c r="I34" s="69"/>
      <c r="J34" s="69"/>
      <c r="K34" s="70"/>
      <c r="L34" s="68"/>
      <c r="M34" s="69"/>
      <c r="N34" s="69"/>
      <c r="O34" s="70"/>
      <c r="P34" s="68"/>
      <c r="Q34" s="69"/>
      <c r="R34" s="69"/>
      <c r="S34" s="70"/>
      <c r="T34" s="68"/>
      <c r="U34" s="69"/>
      <c r="V34" s="69"/>
      <c r="W34" s="70"/>
      <c r="X34" s="68"/>
      <c r="Y34" s="69"/>
      <c r="Z34" s="70"/>
      <c r="AA34" s="71"/>
      <c r="AB34" s="72" t="str">
        <f t="shared" si="8"/>
        <v/>
      </c>
      <c r="AC34" s="72" t="str">
        <f t="shared" si="9"/>
        <v/>
      </c>
      <c r="AD34" s="72" t="str">
        <f t="shared" si="10"/>
        <v/>
      </c>
      <c r="AE34" s="72" t="str">
        <f t="shared" si="11"/>
        <v/>
      </c>
      <c r="AF34" s="73"/>
      <c r="AG34" s="74" t="str">
        <f>VLOOKUP(A34,'[1]Contact Details'!$A:$A,1,FALSE)</f>
        <v>Henry Bird</v>
      </c>
    </row>
    <row r="35" spans="1:33" customFormat="1" ht="15" customHeight="1" thickBot="1" x14ac:dyDescent="0.25">
      <c r="A35" s="91" t="s">
        <v>251</v>
      </c>
      <c r="B35" s="92">
        <v>14</v>
      </c>
      <c r="C35" s="92">
        <v>2010</v>
      </c>
      <c r="D35" s="93" t="s">
        <v>1</v>
      </c>
      <c r="E35" s="94">
        <v>2.6585648148148144E-4</v>
      </c>
      <c r="F35" s="106">
        <v>3.6435185185185187E-4</v>
      </c>
      <c r="G35" s="106">
        <v>8.0949074074074072E-4</v>
      </c>
      <c r="H35" s="95">
        <v>1.742361111111111E-3</v>
      </c>
      <c r="I35" s="106">
        <v>3.6586805555555556E-3</v>
      </c>
      <c r="J35" s="106">
        <v>7.6420138888888883E-3</v>
      </c>
      <c r="K35" s="108">
        <v>1.4743749999999998E-2</v>
      </c>
      <c r="L35" s="94">
        <v>3.155092592592593E-4</v>
      </c>
      <c r="M35" s="106">
        <v>4.2743055555555557E-4</v>
      </c>
      <c r="N35" s="106">
        <v>9.1238425925925927E-4</v>
      </c>
      <c r="O35" s="108">
        <v>1.9582175925925926E-3</v>
      </c>
      <c r="P35" s="94"/>
      <c r="Q35" s="106">
        <v>5.4374999999999996E-4</v>
      </c>
      <c r="R35" s="95"/>
      <c r="S35" s="96"/>
      <c r="T35" s="94"/>
      <c r="U35" s="106">
        <v>3.8877314814814818E-4</v>
      </c>
      <c r="V35" s="95">
        <v>8.9548611111111122E-4</v>
      </c>
      <c r="W35" s="108">
        <v>2.1214120370370371E-3</v>
      </c>
      <c r="X35" s="110">
        <v>9.3564814814814823E-4</v>
      </c>
      <c r="Y35" s="106">
        <v>2.0017361111111108E-3</v>
      </c>
      <c r="Z35" s="108">
        <v>4.3631944444444447E-3</v>
      </c>
      <c r="AA35" s="97" t="s">
        <v>202</v>
      </c>
      <c r="AB35" s="98" t="str">
        <f t="shared" ref="AB35:AB43" si="12">IF($H35="","",IF($H35&lt;175/24/3600,"Y",""))</f>
        <v>Y</v>
      </c>
      <c r="AC35" s="98" t="str">
        <f t="shared" ref="AC35:AC43" si="13">IF($O35="","",IF($O35&lt;195/24/3600,"Y",""))</f>
        <v>Y</v>
      </c>
      <c r="AD35" s="98" t="str">
        <f t="shared" ref="AD35:AD43" si="14">IF($S35="","",IF($S35&lt;220/24/3600,"Y",""))</f>
        <v/>
      </c>
      <c r="AE35" s="98" t="str">
        <f t="shared" ref="AE35:AE43" si="15">IF($W35="","",IF($W35&lt;205/24/3600,"Y",""))</f>
        <v>Y</v>
      </c>
      <c r="AF35" s="99"/>
      <c r="AG35" s="100" t="str">
        <f>VLOOKUP(A35,'[1]Contact Details'!$A:$A,1,FALSE)</f>
        <v>Kieron Alderson</v>
      </c>
    </row>
    <row r="36" spans="1:33" customFormat="1" ht="15" customHeight="1" x14ac:dyDescent="0.2">
      <c r="A36" s="83" t="s">
        <v>206</v>
      </c>
      <c r="B36" s="84">
        <v>15</v>
      </c>
      <c r="C36" s="84">
        <v>2009</v>
      </c>
      <c r="D36" s="85" t="s">
        <v>1</v>
      </c>
      <c r="E36" s="86"/>
      <c r="F36" s="101">
        <v>3.0960648148148145E-4</v>
      </c>
      <c r="G36" s="101">
        <v>6.8483796296296294E-4</v>
      </c>
      <c r="H36" s="101">
        <v>1.5570601851851852E-3</v>
      </c>
      <c r="I36" s="101">
        <v>3.5050925925925922E-3</v>
      </c>
      <c r="J36" s="101">
        <v>8.133796296296297E-3</v>
      </c>
      <c r="K36" s="109">
        <v>1.4720601851851851E-2</v>
      </c>
      <c r="L36" s="86"/>
      <c r="M36" s="101">
        <v>3.6180555555555553E-4</v>
      </c>
      <c r="N36" s="101">
        <v>8.0347222222222224E-4</v>
      </c>
      <c r="O36" s="109">
        <v>1.8062500000000001E-3</v>
      </c>
      <c r="P36" s="86"/>
      <c r="Q36" s="101">
        <v>4.0543981481481486E-4</v>
      </c>
      <c r="R36" s="101">
        <v>9.1550925925925914E-4</v>
      </c>
      <c r="S36" s="109">
        <v>2.067361111111111E-3</v>
      </c>
      <c r="T36" s="86"/>
      <c r="U36" s="101">
        <v>3.5752314814814815E-4</v>
      </c>
      <c r="V36" s="87">
        <v>9.4930555555555556E-4</v>
      </c>
      <c r="W36" s="88"/>
      <c r="X36" s="104">
        <v>7.8530092592592584E-4</v>
      </c>
      <c r="Y36" s="101">
        <v>1.7975694444444445E-3</v>
      </c>
      <c r="Z36" s="88">
        <v>4.3170138888888885E-3</v>
      </c>
      <c r="AA36" s="89" t="s">
        <v>202</v>
      </c>
      <c r="AB36" s="90" t="str">
        <f t="shared" si="12"/>
        <v>Y</v>
      </c>
      <c r="AC36" s="90" t="str">
        <f t="shared" si="13"/>
        <v>Y</v>
      </c>
      <c r="AD36" s="90" t="str">
        <f t="shared" si="14"/>
        <v>Y</v>
      </c>
      <c r="AE36" s="90" t="str">
        <f t="shared" si="15"/>
        <v/>
      </c>
      <c r="AF36" s="63"/>
      <c r="AG36" s="64" t="str">
        <f>VLOOKUP(A36,'[1]Contact Details'!$A:$A,1,FALSE)</f>
        <v>Miko Poplawski</v>
      </c>
    </row>
    <row r="37" spans="1:33" customFormat="1" ht="15" customHeight="1" x14ac:dyDescent="0.2">
      <c r="A37" s="65" t="s">
        <v>278</v>
      </c>
      <c r="B37" s="66">
        <v>15</v>
      </c>
      <c r="C37" s="66">
        <v>2009</v>
      </c>
      <c r="D37" s="67"/>
      <c r="E37" s="68"/>
      <c r="F37" s="75">
        <v>4.9687500000000003E-4</v>
      </c>
      <c r="G37" s="75">
        <v>1.0783564814814816E-3</v>
      </c>
      <c r="H37" s="75">
        <v>2.3500000000000001E-3</v>
      </c>
      <c r="I37" s="69"/>
      <c r="J37" s="69"/>
      <c r="K37" s="70"/>
      <c r="L37" s="68"/>
      <c r="M37" s="69"/>
      <c r="N37" s="69"/>
      <c r="O37" s="70"/>
      <c r="P37" s="68"/>
      <c r="Q37" s="69"/>
      <c r="R37" s="69"/>
      <c r="S37" s="70"/>
      <c r="T37" s="68"/>
      <c r="U37" s="69"/>
      <c r="V37" s="69"/>
      <c r="W37" s="70"/>
      <c r="X37" s="68"/>
      <c r="Y37" s="69"/>
      <c r="Z37" s="70"/>
      <c r="AA37" s="71"/>
      <c r="AB37" s="72" t="str">
        <f t="shared" si="12"/>
        <v/>
      </c>
      <c r="AC37" s="72" t="str">
        <f t="shared" si="13"/>
        <v/>
      </c>
      <c r="AD37" s="72" t="str">
        <f t="shared" si="14"/>
        <v/>
      </c>
      <c r="AE37" s="72" t="str">
        <f t="shared" si="15"/>
        <v/>
      </c>
      <c r="AF37" s="73"/>
      <c r="AG37" s="74" t="str">
        <f>VLOOKUP(A37,'[1]Contact Details'!$A:$A,1,FALSE)</f>
        <v>River Robinson</v>
      </c>
    </row>
    <row r="38" spans="1:33" ht="15" customHeight="1" thickBot="1" x14ac:dyDescent="0.25">
      <c r="A38" s="91" t="s">
        <v>126</v>
      </c>
      <c r="B38" s="92">
        <v>17</v>
      </c>
      <c r="C38" s="92">
        <v>2007</v>
      </c>
      <c r="D38" s="93" t="s">
        <v>1</v>
      </c>
      <c r="E38" s="94">
        <v>2.5428240740740739E-4</v>
      </c>
      <c r="F38" s="106">
        <v>3.1608796296296295E-4</v>
      </c>
      <c r="G38" s="106">
        <v>6.9826388888888889E-4</v>
      </c>
      <c r="H38" s="95">
        <v>1.5519675925925926E-3</v>
      </c>
      <c r="I38" s="95">
        <v>3.4966435185185187E-3</v>
      </c>
      <c r="J38" s="95">
        <v>7.3175925925925917E-3</v>
      </c>
      <c r="K38" s="96">
        <v>1.4339583333333334E-2</v>
      </c>
      <c r="L38" s="94">
        <v>2.8796296296296296E-4</v>
      </c>
      <c r="M38" s="95">
        <v>3.7534722222222223E-4</v>
      </c>
      <c r="N38" s="95">
        <v>8.2210648148148139E-4</v>
      </c>
      <c r="O38" s="96">
        <v>1.8166666666666667E-3</v>
      </c>
      <c r="P38" s="94"/>
      <c r="Q38" s="95">
        <v>4.0231481481481477E-4</v>
      </c>
      <c r="R38" s="106">
        <v>8.9004629629629633E-4</v>
      </c>
      <c r="S38" s="96">
        <v>1.9300925925925926E-3</v>
      </c>
      <c r="T38" s="94">
        <v>2.564814814814815E-4</v>
      </c>
      <c r="U38" s="95">
        <v>3.5150462962962962E-4</v>
      </c>
      <c r="V38" s="95">
        <v>9.1481481481481481E-4</v>
      </c>
      <c r="W38" s="96">
        <v>2.0329861111111113E-3</v>
      </c>
      <c r="X38" s="94">
        <v>8.0844907407407406E-4</v>
      </c>
      <c r="Y38" s="95">
        <v>1.9603009259259261E-3</v>
      </c>
      <c r="Z38" s="96">
        <v>3.9329861111111111E-3</v>
      </c>
      <c r="AA38" s="97" t="s">
        <v>202</v>
      </c>
      <c r="AB38" s="98" t="str">
        <f t="shared" si="12"/>
        <v>Y</v>
      </c>
      <c r="AC38" s="98" t="str">
        <f t="shared" si="13"/>
        <v>Y</v>
      </c>
      <c r="AD38" s="98" t="str">
        <f t="shared" si="14"/>
        <v>Y</v>
      </c>
      <c r="AE38" s="98" t="str">
        <f t="shared" si="15"/>
        <v>Y</v>
      </c>
      <c r="AF38" s="114"/>
      <c r="AG38" s="100" t="str">
        <f>VLOOKUP(A38,'[1]Contact Details'!$A:$A,1,FALSE)</f>
        <v>James Shipp</v>
      </c>
    </row>
    <row r="39" spans="1:33" ht="15" customHeight="1" x14ac:dyDescent="0.2">
      <c r="A39" s="83" t="s">
        <v>135</v>
      </c>
      <c r="B39" s="84">
        <v>17</v>
      </c>
      <c r="C39" s="84">
        <v>2007</v>
      </c>
      <c r="D39" s="85" t="s">
        <v>1</v>
      </c>
      <c r="E39" s="86">
        <v>2.5462962962962961E-4</v>
      </c>
      <c r="F39" s="101">
        <v>3.055555555555555E-4</v>
      </c>
      <c r="G39" s="87">
        <v>6.7256944444444449E-4</v>
      </c>
      <c r="H39" s="101">
        <v>1.533912037037037E-3</v>
      </c>
      <c r="I39" s="101">
        <v>3.3239583333333333E-3</v>
      </c>
      <c r="J39" s="87">
        <v>7.4043981481481469E-3</v>
      </c>
      <c r="K39" s="109">
        <v>1.3625E-2</v>
      </c>
      <c r="L39" s="86">
        <v>2.670138888888889E-4</v>
      </c>
      <c r="M39" s="101">
        <v>3.4247685185185184E-4</v>
      </c>
      <c r="N39" s="101">
        <v>7.5104166666666668E-4</v>
      </c>
      <c r="O39" s="109">
        <v>1.6461805555555555E-3</v>
      </c>
      <c r="P39" s="86">
        <v>3.9432870370370376E-4</v>
      </c>
      <c r="Q39" s="101">
        <v>3.950231481481482E-4</v>
      </c>
      <c r="R39" s="101">
        <v>8.7789351851851841E-4</v>
      </c>
      <c r="S39" s="88">
        <v>2.2552083333333335E-3</v>
      </c>
      <c r="T39" s="86">
        <v>3.7291666666666663E-4</v>
      </c>
      <c r="U39" s="101">
        <v>3.3055555555555556E-4</v>
      </c>
      <c r="V39" s="87">
        <v>7.5046296296296287E-4</v>
      </c>
      <c r="W39" s="109">
        <v>1.8199074074074075E-3</v>
      </c>
      <c r="X39" s="104">
        <v>7.5810185185185182E-4</v>
      </c>
      <c r="Y39" s="101">
        <v>1.7244212962962964E-3</v>
      </c>
      <c r="Z39" s="109">
        <v>3.7306712962962962E-3</v>
      </c>
      <c r="AA39" s="89" t="s">
        <v>202</v>
      </c>
      <c r="AB39" s="90" t="str">
        <f t="shared" si="12"/>
        <v>Y</v>
      </c>
      <c r="AC39" s="90" t="str">
        <f t="shared" si="13"/>
        <v>Y</v>
      </c>
      <c r="AD39" s="90" t="str">
        <f t="shared" si="14"/>
        <v>Y</v>
      </c>
      <c r="AE39" s="90" t="str">
        <f t="shared" si="15"/>
        <v>Y</v>
      </c>
      <c r="AF39" s="144"/>
      <c r="AG39" s="64" t="str">
        <f>VLOOKUP(A39,'[1]Contact Details'!$A:$A,1,FALSE)</f>
        <v>Tyler Baxter</v>
      </c>
    </row>
    <row r="40" spans="1:33" customFormat="1" ht="15" customHeight="1" x14ac:dyDescent="0.2">
      <c r="A40" s="65" t="s">
        <v>199</v>
      </c>
      <c r="B40" s="66">
        <v>17</v>
      </c>
      <c r="C40" s="66">
        <v>2007</v>
      </c>
      <c r="D40" s="67" t="s">
        <v>1</v>
      </c>
      <c r="E40" s="68"/>
      <c r="F40" s="76">
        <v>3.1863425925925928E-4</v>
      </c>
      <c r="G40" s="76">
        <v>7.0740740740740736E-4</v>
      </c>
      <c r="H40" s="69">
        <v>1.8663194444444445E-3</v>
      </c>
      <c r="I40" s="69">
        <v>4.0759259259259264E-3</v>
      </c>
      <c r="J40" s="69"/>
      <c r="K40" s="70"/>
      <c r="L40" s="68"/>
      <c r="M40" s="69">
        <v>4.0856481481481478E-4</v>
      </c>
      <c r="N40" s="76">
        <v>8.7222222222222226E-4</v>
      </c>
      <c r="O40" s="70">
        <v>2.4052083333333334E-3</v>
      </c>
      <c r="P40" s="68"/>
      <c r="Q40" s="76">
        <v>4.259259259259259E-4</v>
      </c>
      <c r="R40" s="76">
        <v>9.4675925925925928E-4</v>
      </c>
      <c r="S40" s="70">
        <v>2.4225694444444446E-3</v>
      </c>
      <c r="T40" s="68"/>
      <c r="U40" s="76">
        <v>3.5324074074074077E-4</v>
      </c>
      <c r="V40" s="75">
        <v>8.3032407407407404E-4</v>
      </c>
      <c r="W40" s="70"/>
      <c r="X40" s="78">
        <v>8.4432870370370369E-4</v>
      </c>
      <c r="Y40" s="69"/>
      <c r="Z40" s="70"/>
      <c r="AA40" s="71" t="s">
        <v>202</v>
      </c>
      <c r="AB40" s="72" t="str">
        <f t="shared" si="12"/>
        <v>Y</v>
      </c>
      <c r="AC40" s="72" t="str">
        <f t="shared" si="13"/>
        <v/>
      </c>
      <c r="AD40" s="72" t="str">
        <f t="shared" si="14"/>
        <v>Y</v>
      </c>
      <c r="AE40" s="72" t="str">
        <f t="shared" si="15"/>
        <v/>
      </c>
      <c r="AF40" s="73"/>
      <c r="AG40" s="74" t="str">
        <f>VLOOKUP(A40,'[1]Contact Details'!$A:$A,1,FALSE)</f>
        <v>Oliver Misiaszek</v>
      </c>
    </row>
    <row r="41" spans="1:33" ht="15" customHeight="1" thickBot="1" x14ac:dyDescent="0.25">
      <c r="A41" s="91" t="s">
        <v>273</v>
      </c>
      <c r="B41" s="92">
        <v>60</v>
      </c>
      <c r="C41" s="92">
        <v>1964</v>
      </c>
      <c r="D41" s="93" t="s">
        <v>1</v>
      </c>
      <c r="E41" s="94"/>
      <c r="F41" s="147">
        <v>4.1261574074074074E-4</v>
      </c>
      <c r="G41" s="115">
        <v>9.4444444444444437E-4</v>
      </c>
      <c r="H41" s="95"/>
      <c r="I41" s="95"/>
      <c r="J41" s="95"/>
      <c r="K41" s="96"/>
      <c r="L41" s="94"/>
      <c r="M41" s="115"/>
      <c r="N41" s="115"/>
      <c r="O41" s="96"/>
      <c r="P41" s="94"/>
      <c r="Q41" s="115"/>
      <c r="R41" s="115"/>
      <c r="S41" s="96"/>
      <c r="T41" s="94"/>
      <c r="U41" s="115"/>
      <c r="V41" s="95"/>
      <c r="W41" s="96"/>
      <c r="X41" s="116"/>
      <c r="Y41" s="95"/>
      <c r="Z41" s="96"/>
      <c r="AA41" s="117"/>
      <c r="AB41" s="98" t="str">
        <f t="shared" si="12"/>
        <v/>
      </c>
      <c r="AC41" s="98" t="str">
        <f t="shared" si="13"/>
        <v/>
      </c>
      <c r="AD41" s="98" t="str">
        <f t="shared" si="14"/>
        <v/>
      </c>
      <c r="AE41" s="98" t="str">
        <f t="shared" si="15"/>
        <v/>
      </c>
      <c r="AF41" s="114"/>
      <c r="AG41" s="100" t="str">
        <f>VLOOKUP(A41,'[1]Contact Details'!$A:$A,1,FALSE)</f>
        <v>Derek Marsh</v>
      </c>
    </row>
    <row r="42" spans="1:33" ht="15" customHeight="1" x14ac:dyDescent="0.2">
      <c r="A42" s="83" t="s">
        <v>88</v>
      </c>
      <c r="B42" s="84">
        <v>60</v>
      </c>
      <c r="C42" s="84">
        <v>1964</v>
      </c>
      <c r="D42" s="85" t="s">
        <v>1</v>
      </c>
      <c r="E42" s="86"/>
      <c r="F42" s="111">
        <v>4.3993055555555555E-4</v>
      </c>
      <c r="G42" s="111">
        <v>9.9756944444444459E-4</v>
      </c>
      <c r="H42" s="111">
        <v>2.2696759259259263E-3</v>
      </c>
      <c r="I42" s="111">
        <v>4.7774305555555556E-3</v>
      </c>
      <c r="J42" s="111">
        <v>9.9138888888888888E-3</v>
      </c>
      <c r="K42" s="145">
        <v>1.9723611111111108E-2</v>
      </c>
      <c r="L42" s="86"/>
      <c r="M42" s="111">
        <v>5.3541666666666668E-4</v>
      </c>
      <c r="N42" s="87">
        <v>1.2020833333333332E-3</v>
      </c>
      <c r="O42" s="112">
        <v>2.6302083333333334E-3</v>
      </c>
      <c r="P42" s="86"/>
      <c r="Q42" s="111">
        <v>5.9606481481481489E-4</v>
      </c>
      <c r="R42" s="111">
        <v>1.4200231481481483E-3</v>
      </c>
      <c r="S42" s="112">
        <v>3.1381944444444448E-3</v>
      </c>
      <c r="T42" s="86"/>
      <c r="U42" s="111">
        <v>6.0000000000000006E-4</v>
      </c>
      <c r="V42" s="111">
        <v>1.4219907407407408E-3</v>
      </c>
      <c r="W42" s="112">
        <v>3.465740740740741E-3</v>
      </c>
      <c r="X42" s="113">
        <v>1.2486111111111111E-3</v>
      </c>
      <c r="Y42" s="111">
        <v>2.729050925925926E-3</v>
      </c>
      <c r="Z42" s="112">
        <v>6.1077546296296296E-3</v>
      </c>
      <c r="AA42" s="146"/>
      <c r="AB42" s="90" t="str">
        <f t="shared" si="12"/>
        <v/>
      </c>
      <c r="AC42" s="90" t="str">
        <f t="shared" si="13"/>
        <v/>
      </c>
      <c r="AD42" s="90" t="str">
        <f t="shared" si="14"/>
        <v/>
      </c>
      <c r="AE42" s="90" t="str">
        <f t="shared" si="15"/>
        <v/>
      </c>
      <c r="AF42" s="144"/>
      <c r="AG42" s="64" t="str">
        <f>VLOOKUP(A42,'[1]Contact Details'!$A:$A,1,FALSE)</f>
        <v>Rob Garry</v>
      </c>
    </row>
    <row r="43" spans="1:33" ht="15" customHeight="1" thickBot="1" x14ac:dyDescent="0.25">
      <c r="A43" s="39" t="s">
        <v>89</v>
      </c>
      <c r="B43" s="34">
        <v>66</v>
      </c>
      <c r="C43" s="34">
        <v>1958</v>
      </c>
      <c r="D43" s="41" t="s">
        <v>1</v>
      </c>
      <c r="E43" s="43"/>
      <c r="F43" s="37">
        <v>5.579861111111111E-4</v>
      </c>
      <c r="G43" s="37">
        <v>1.2574074074074074E-3</v>
      </c>
      <c r="H43" s="37">
        <v>2.7412037037037036E-3</v>
      </c>
      <c r="I43" s="37">
        <v>5.8261574074074075E-3</v>
      </c>
      <c r="J43" s="35">
        <v>1.1864583333333333E-2</v>
      </c>
      <c r="K43" s="45">
        <v>2.2645717592592592E-2</v>
      </c>
      <c r="L43" s="43"/>
      <c r="M43" s="35"/>
      <c r="N43" s="35"/>
      <c r="O43" s="45"/>
      <c r="P43" s="43"/>
      <c r="Q43" s="37">
        <v>6.4317129629629631E-4</v>
      </c>
      <c r="R43" s="37">
        <v>1.511574074074074E-3</v>
      </c>
      <c r="S43" s="47">
        <v>3.2011574074074073E-3</v>
      </c>
      <c r="T43" s="43"/>
      <c r="U43" s="37">
        <v>7.4664351851851845E-4</v>
      </c>
      <c r="V43" s="35">
        <v>1.6916666666666666E-3</v>
      </c>
      <c r="W43" s="45"/>
      <c r="X43" s="48">
        <v>1.483101851851852E-3</v>
      </c>
      <c r="Y43" s="37">
        <v>3.1918981481481486E-3</v>
      </c>
      <c r="Z43" s="45"/>
      <c r="AA43" s="52"/>
      <c r="AB43" s="36" t="str">
        <f t="shared" si="12"/>
        <v/>
      </c>
      <c r="AC43" s="36" t="str">
        <f t="shared" si="13"/>
        <v/>
      </c>
      <c r="AD43" s="36" t="str">
        <f t="shared" si="14"/>
        <v/>
      </c>
      <c r="AE43" s="36" t="str">
        <f t="shared" si="15"/>
        <v/>
      </c>
      <c r="AG43" s="54" t="str">
        <f>VLOOKUP(A43,'[1]Contact Details'!$A:$A,1,FALSE)</f>
        <v>John Browne</v>
      </c>
    </row>
    <row r="44" spans="1:33" ht="15" customHeight="1" thickBot="1" x14ac:dyDescent="0.25">
      <c r="A44" s="50" t="s">
        <v>85</v>
      </c>
      <c r="B44" s="5" t="s">
        <v>0</v>
      </c>
      <c r="C44" s="22" t="s">
        <v>132</v>
      </c>
      <c r="D44" s="51" t="s">
        <v>2</v>
      </c>
      <c r="E44" s="46" t="s">
        <v>21</v>
      </c>
      <c r="F44" s="5" t="s">
        <v>22</v>
      </c>
      <c r="G44" s="5" t="s">
        <v>6</v>
      </c>
      <c r="H44" s="5" t="s">
        <v>7</v>
      </c>
      <c r="I44" s="5" t="s">
        <v>8</v>
      </c>
      <c r="J44" s="5" t="s">
        <v>9</v>
      </c>
      <c r="K44" s="44" t="s">
        <v>10</v>
      </c>
      <c r="L44" s="46" t="s">
        <v>23</v>
      </c>
      <c r="M44" s="5" t="s">
        <v>24</v>
      </c>
      <c r="N44" s="5" t="s">
        <v>11</v>
      </c>
      <c r="O44" s="44" t="s">
        <v>12</v>
      </c>
      <c r="P44" s="46" t="s">
        <v>13</v>
      </c>
      <c r="Q44" s="5" t="s">
        <v>14</v>
      </c>
      <c r="R44" s="5" t="s">
        <v>15</v>
      </c>
      <c r="S44" s="44" t="s">
        <v>16</v>
      </c>
      <c r="T44" s="46" t="s">
        <v>17</v>
      </c>
      <c r="U44" s="5" t="s">
        <v>18</v>
      </c>
      <c r="V44" s="5" t="s">
        <v>19</v>
      </c>
      <c r="W44" s="44" t="s">
        <v>20</v>
      </c>
      <c r="X44" s="46" t="s">
        <v>3</v>
      </c>
      <c r="Y44" s="5" t="s">
        <v>4</v>
      </c>
      <c r="Z44" s="44" t="s">
        <v>5</v>
      </c>
      <c r="AA44" s="29">
        <v>15</v>
      </c>
      <c r="AB44" s="29" t="s">
        <v>189</v>
      </c>
      <c r="AC44" s="5" t="s">
        <v>191</v>
      </c>
      <c r="AD44" s="5" t="s">
        <v>192</v>
      </c>
      <c r="AE44" s="33" t="s">
        <v>190</v>
      </c>
    </row>
    <row r="45" spans="1:33" ht="18" customHeight="1" x14ac:dyDescent="0.2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33" ht="15" customHeight="1" x14ac:dyDescent="0.2">
      <c r="A46" s="150">
        <v>45544</v>
      </c>
      <c r="B46" s="150"/>
      <c r="C46" s="150"/>
      <c r="D46" s="151"/>
      <c r="E46" s="27">
        <v>6.9432870370370362E-4</v>
      </c>
      <c r="F46" s="25" t="s">
        <v>114</v>
      </c>
      <c r="G46" s="25"/>
      <c r="H46" s="6">
        <v>6.9432870370370362E-4</v>
      </c>
      <c r="I46" s="25" t="s">
        <v>148</v>
      </c>
      <c r="J46" s="25"/>
      <c r="L46" s="27">
        <v>6.9432870370370362E-4</v>
      </c>
      <c r="M46" s="25" t="s">
        <v>114</v>
      </c>
      <c r="N46" s="25"/>
      <c r="O46" s="6">
        <v>6.9432870370370362E-4</v>
      </c>
      <c r="P46" s="25" t="s">
        <v>148</v>
      </c>
      <c r="Q46" s="25"/>
      <c r="T46" s="27">
        <v>6.9432870370370362E-4</v>
      </c>
      <c r="U46" s="25" t="s">
        <v>114</v>
      </c>
      <c r="V46" s="25"/>
      <c r="W46" s="6">
        <v>6.9432870370370362E-4</v>
      </c>
      <c r="X46" s="25" t="s">
        <v>148</v>
      </c>
      <c r="Y46" s="25"/>
    </row>
    <row r="47" spans="1:33" ht="6" customHeight="1" thickBo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33" ht="15" customHeight="1" thickTop="1" thickBot="1" x14ac:dyDescent="0.25">
      <c r="A48" s="150"/>
      <c r="B48" s="150"/>
      <c r="C48" s="150"/>
      <c r="D48" s="151"/>
      <c r="E48" s="8">
        <v>6.9432870370370362E-4</v>
      </c>
      <c r="F48" s="25" t="s">
        <v>140</v>
      </c>
      <c r="G48" s="25"/>
      <c r="H48" s="7">
        <v>6.9432870370370362E-4</v>
      </c>
      <c r="I48" s="25" t="s">
        <v>141</v>
      </c>
      <c r="J48" s="25"/>
      <c r="L48" s="8">
        <v>6.9432870370370362E-4</v>
      </c>
      <c r="M48" s="25" t="s">
        <v>140</v>
      </c>
      <c r="N48" s="25"/>
      <c r="O48" s="7">
        <v>6.9432870370370362E-4</v>
      </c>
      <c r="P48" s="25" t="s">
        <v>141</v>
      </c>
      <c r="Q48" s="25"/>
      <c r="T48" s="8">
        <v>6.9432870370370362E-4</v>
      </c>
      <c r="U48" s="25" t="s">
        <v>140</v>
      </c>
      <c r="V48" s="25"/>
      <c r="W48" s="7">
        <v>6.9432870370370362E-4</v>
      </c>
      <c r="X48" s="25" t="s">
        <v>141</v>
      </c>
      <c r="Y48" s="25"/>
    </row>
    <row r="49" spans="5:26" ht="6" customHeight="1" thickTop="1" x14ac:dyDescent="0.2"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5:26" ht="15" customHeight="1" x14ac:dyDescent="0.2">
      <c r="E50" s="9">
        <v>6.9432870370370362E-4</v>
      </c>
      <c r="F50" s="25" t="s">
        <v>146</v>
      </c>
      <c r="G50"/>
      <c r="H50" s="28">
        <v>6.9432870370370362E-4</v>
      </c>
      <c r="I50" s="25" t="s">
        <v>147</v>
      </c>
      <c r="J50"/>
      <c r="L50" s="9">
        <v>6.9432870370370362E-4</v>
      </c>
      <c r="M50" s="25" t="s">
        <v>146</v>
      </c>
      <c r="N50"/>
      <c r="O50" s="28">
        <v>6.9432870370370362E-4</v>
      </c>
      <c r="P50" s="25" t="s">
        <v>147</v>
      </c>
      <c r="Q50"/>
      <c r="T50" s="9">
        <v>6.9432870370370362E-4</v>
      </c>
      <c r="U50" s="25" t="s">
        <v>146</v>
      </c>
      <c r="V50"/>
      <c r="W50" s="28">
        <v>6.9432870370370362E-4</v>
      </c>
      <c r="X50" s="25" t="s">
        <v>147</v>
      </c>
      <c r="Y50"/>
    </row>
  </sheetData>
  <sortState xmlns:xlrd2="http://schemas.microsoft.com/office/spreadsheetml/2017/richdata2" ref="A38:Z40">
    <sortCondition descending="1" ref="C38:C40"/>
  </sortState>
  <mergeCells count="4">
    <mergeCell ref="E1:V1"/>
    <mergeCell ref="A48:D48"/>
    <mergeCell ref="AA2:AE2"/>
    <mergeCell ref="A46:D46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61" workbookViewId="0">
      <selection activeCell="A80" sqref="A80:XFD80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244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207</v>
      </c>
      <c r="B7" s="16" t="s">
        <v>208</v>
      </c>
      <c r="C7" s="2"/>
    </row>
    <row r="8" spans="1:3" x14ac:dyDescent="0.2">
      <c r="A8" s="16" t="s">
        <v>226</v>
      </c>
      <c r="B8" s="16" t="s">
        <v>227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240</v>
      </c>
      <c r="B10" s="16" t="s">
        <v>241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201</v>
      </c>
      <c r="B23" s="16" t="s">
        <v>200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223</v>
      </c>
      <c r="B27" s="16" t="s">
        <v>224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209</v>
      </c>
      <c r="B30" s="16" t="s">
        <v>210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214</v>
      </c>
      <c r="B33" s="16" t="s">
        <v>215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242</v>
      </c>
      <c r="C37" s="2"/>
    </row>
    <row r="38" spans="1:3" x14ac:dyDescent="0.2">
      <c r="A38" s="16" t="s">
        <v>28</v>
      </c>
      <c r="B38" s="16" t="s">
        <v>243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228</v>
      </c>
      <c r="B43" s="16" t="s">
        <v>229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204</v>
      </c>
      <c r="B56" s="16" t="s">
        <v>205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245</v>
      </c>
      <c r="B59" s="16" t="s">
        <v>246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271</v>
      </c>
      <c r="B63" s="16" t="s">
        <v>272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235</v>
      </c>
      <c r="B71" s="16" t="s">
        <v>236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299</v>
      </c>
      <c r="B80" s="16" t="s">
        <v>300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 - Consultant</cp:lastModifiedBy>
  <cp:lastPrinted>2024-12-16T13:46:47Z</cp:lastPrinted>
  <dcterms:created xsi:type="dcterms:W3CDTF">2002-01-12T09:15:20Z</dcterms:created>
  <dcterms:modified xsi:type="dcterms:W3CDTF">2024-12-16T13:53:57Z</dcterms:modified>
</cp:coreProperties>
</file>